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5"/>
  <workbookPr codeName="ThisWorkbook"/>
  <mc:AlternateContent xmlns:mc="http://schemas.openxmlformats.org/markup-compatibility/2006">
    <mc:Choice Requires="x15">
      <x15ac:absPath xmlns:x15ac="http://schemas.microsoft.com/office/spreadsheetml/2010/11/ac" url="https://nepsen.sharepoint.com/sites/MET_BAT_LYO/Documents partages/Affaires/PUBL/ADMI/LYO.IN.MO079-PREFLOIRE_REHAB_WALDECK-KRU/ETUDE/2-CALCUL/4-PRO/02-DPGF/DPGF_vfinal-entreprise/"/>
    </mc:Choice>
  </mc:AlternateContent>
  <xr:revisionPtr revIDLastSave="22" documentId="8_{0EE29E2A-81CB-46A1-A78D-D591DBDF6C03}" xr6:coauthVersionLast="47" xr6:coauthVersionMax="47" xr10:uidLastSave="{31695EA2-6D37-45DA-8EB9-892FEC73E0DC}"/>
  <bookViews>
    <workbookView xWindow="-120" yWindow="-120" windowWidth="29040" windowHeight="15720" tabRatio="926" xr2:uid="{00000000-000D-0000-FFFF-FFFF00000000}"/>
  </bookViews>
  <sheets>
    <sheet name="LOT 15 - CVC-PLB" sheetId="206" r:id="rId1"/>
  </sheets>
  <definedNames>
    <definedName name="_xlnm._FilterDatabase" localSheetId="0" hidden="1">'LOT 15 - CVC-PLB'!$A$2:$E$3</definedName>
    <definedName name="_SFen.1">#REF!</definedName>
    <definedName name="_SFen.2">#REF!</definedName>
    <definedName name="_SFen.3">#REF!</definedName>
    <definedName name="_SFen.4">#REF!</definedName>
    <definedName name="_SP1">#REF!</definedName>
    <definedName name="_SP2">#REF!</definedName>
    <definedName name="_SP3">#REF!</definedName>
    <definedName name="_SP4">#REF!</definedName>
    <definedName name="_xlnm.Print_Titles" localSheetId="0">'LOT 15 - CVC-PLB'!$9:$18</definedName>
    <definedName name="_xlnm.Print_Area" localSheetId="0">'LOT 15 - CVC-PLB'!$B$9:$G$270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44" i="206" l="1"/>
  <c r="G243" i="206"/>
  <c r="G215" i="206" l="1"/>
  <c r="G242" i="206"/>
  <c r="G239" i="206" l="1"/>
  <c r="G222" i="206" l="1"/>
  <c r="G175" i="206"/>
  <c r="G176" i="206"/>
  <c r="G154" i="206"/>
  <c r="G28" i="206"/>
  <c r="G27" i="206"/>
  <c r="G97" i="206" l="1"/>
  <c r="G266" i="206" l="1"/>
  <c r="G264" i="206"/>
  <c r="G263" i="206"/>
  <c r="G262" i="206"/>
  <c r="G261" i="206"/>
  <c r="G260" i="206"/>
  <c r="G259" i="206"/>
  <c r="G258" i="206"/>
  <c r="G256" i="206"/>
  <c r="G255" i="206"/>
  <c r="G254" i="206"/>
  <c r="G253" i="206"/>
  <c r="G251" i="206"/>
  <c r="G250" i="206"/>
  <c r="G247" i="206"/>
  <c r="G246" i="206"/>
  <c r="G240" i="206"/>
  <c r="G238" i="206"/>
  <c r="G235" i="206"/>
  <c r="G234" i="206"/>
  <c r="G232" i="206"/>
  <c r="G231" i="206"/>
  <c r="G230" i="206"/>
  <c r="G226" i="206"/>
  <c r="G224" i="206"/>
  <c r="G223" i="206"/>
  <c r="G218" i="206"/>
  <c r="G217" i="206"/>
  <c r="G219" i="206"/>
  <c r="G214" i="206"/>
  <c r="G212" i="206"/>
  <c r="G209" i="206"/>
  <c r="G208" i="206"/>
  <c r="G200" i="206"/>
  <c r="G204" i="206"/>
  <c r="G203" i="206"/>
  <c r="G198" i="206"/>
  <c r="G195" i="206"/>
  <c r="G194" i="206"/>
  <c r="G189" i="206"/>
  <c r="G187" i="206"/>
  <c r="G191" i="206"/>
  <c r="G190" i="206"/>
  <c r="G186" i="206"/>
  <c r="G185" i="206"/>
  <c r="G184" i="206"/>
  <c r="G183" i="206"/>
  <c r="G182" i="206"/>
  <c r="G181" i="206"/>
  <c r="G180" i="206"/>
  <c r="G179" i="206"/>
  <c r="G178" i="206"/>
  <c r="G177" i="206"/>
  <c r="G173" i="206"/>
  <c r="G170" i="206"/>
  <c r="G169" i="206"/>
  <c r="G164" i="206"/>
  <c r="G163" i="206"/>
  <c r="G160" i="206"/>
  <c r="G161" i="206"/>
  <c r="G157" i="206"/>
  <c r="G156" i="206"/>
  <c r="G155" i="206"/>
  <c r="G151" i="206"/>
  <c r="G150" i="206"/>
  <c r="G146" i="206"/>
  <c r="G147" i="206"/>
  <c r="G142" i="206"/>
  <c r="G141" i="206"/>
  <c r="G138" i="206"/>
  <c r="G132" i="206"/>
  <c r="G128" i="206"/>
  <c r="G127" i="206" s="1"/>
  <c r="G125" i="206"/>
  <c r="G124" i="206"/>
  <c r="G122" i="206"/>
  <c r="G121" i="206"/>
  <c r="G117" i="206"/>
  <c r="G116" i="206"/>
  <c r="G114" i="206"/>
  <c r="G113" i="206"/>
  <c r="G112" i="206"/>
  <c r="G111" i="206"/>
  <c r="G110" i="206"/>
  <c r="G108" i="206"/>
  <c r="G107" i="206"/>
  <c r="G106" i="206"/>
  <c r="G104" i="206"/>
  <c r="G103" i="206"/>
  <c r="G102" i="206"/>
  <c r="G101" i="206"/>
  <c r="G100" i="206"/>
  <c r="G98" i="206"/>
  <c r="G95" i="206"/>
  <c r="G94" i="206"/>
  <c r="G93" i="206"/>
  <c r="G92" i="206"/>
  <c r="G91" i="206"/>
  <c r="G89" i="206"/>
  <c r="G88" i="206"/>
  <c r="G80" i="206"/>
  <c r="G85" i="206"/>
  <c r="G84" i="206"/>
  <c r="G72" i="206"/>
  <c r="G70" i="206"/>
  <c r="G69" i="206"/>
  <c r="G68" i="206"/>
  <c r="G67" i="206"/>
  <c r="G65" i="206"/>
  <c r="G64" i="206"/>
  <c r="G62" i="206"/>
  <c r="G61" i="206"/>
  <c r="G60" i="206"/>
  <c r="G55" i="206"/>
  <c r="G58" i="206"/>
  <c r="G57" i="206"/>
  <c r="G54" i="206"/>
  <c r="G53" i="206"/>
  <c r="G52" i="206"/>
  <c r="G51" i="206"/>
  <c r="G50" i="206"/>
  <c r="G44" i="206"/>
  <c r="G42" i="206"/>
  <c r="G41" i="206"/>
  <c r="G40" i="206"/>
  <c r="G37" i="206"/>
  <c r="G36" i="206"/>
  <c r="G29" i="206"/>
  <c r="G32" i="206"/>
  <c r="G31" i="206"/>
  <c r="G25" i="206"/>
  <c r="G22" i="206"/>
  <c r="G21" i="206" s="1"/>
  <c r="G228" i="206" l="1"/>
  <c r="G24" i="206"/>
  <c r="G20" i="206" s="1"/>
  <c r="G133" i="206"/>
  <c r="G131" i="206" s="1"/>
  <c r="G149" i="206"/>
  <c r="G143" i="206"/>
  <c r="G73" i="206"/>
  <c r="G162" i="206"/>
  <c r="G159" i="206" s="1"/>
  <c r="G82" i="206"/>
  <c r="G78" i="206"/>
  <c r="G144" i="206"/>
  <c r="G47" i="206"/>
  <c r="G145" i="206"/>
  <c r="G211" i="206"/>
  <c r="G48" i="206"/>
  <c r="G167" i="206"/>
  <c r="G137" i="206"/>
  <c r="G49" i="206"/>
  <c r="G221" i="206"/>
  <c r="G153" i="206"/>
  <c r="G35" i="206"/>
  <c r="G119" i="206"/>
  <c r="G83" i="206"/>
  <c r="G76" i="206"/>
  <c r="G136" i="206"/>
  <c r="G197" i="206"/>
  <c r="G45" i="206"/>
  <c r="G63" i="206"/>
  <c r="G46" i="206"/>
  <c r="G207" i="206"/>
  <c r="G172" i="206"/>
  <c r="G193" i="206"/>
  <c r="G77" i="206"/>
  <c r="G140" i="206" l="1"/>
  <c r="G86" i="206"/>
  <c r="G81" i="206"/>
  <c r="G74" i="206"/>
  <c r="G206" i="206"/>
  <c r="G75" i="206"/>
  <c r="G135" i="206"/>
  <c r="G166" i="206"/>
  <c r="G130" i="206" l="1"/>
  <c r="G270" i="206" s="1"/>
  <c r="G39" i="206"/>
  <c r="G34" i="2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tc={D916B7F1-CE04-4788-8417-A764110FBEBC}</author>
    <author>tc={0D0E7C1B-DA2F-482F-AA6B-04430F6F4A2C}</author>
    <author>tc={E965D642-9D9E-4034-8E80-A3FECD40533C}</author>
  </authors>
  <commentList>
    <comment ref="C69" authorId="0" shapeId="0" xr:uid="{D916B7F1-CE04-4788-8417-A764110FBEB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Quel épaisseur ? Pour dessin Archi du chien assis</t>
      </text>
    </comment>
    <comment ref="C110" authorId="1" shapeId="0" xr:uid="{0D0E7C1B-DA2F-482F-AA6B-04430F6F4A2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Trier ce qui est dalle et mur béton et traverser cloisons</t>
      </text>
    </comment>
    <comment ref="C116" authorId="2" shapeId="0" xr:uid="{E965D642-9D9E-4034-8E80-A3FECD40533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Trier ce qui est dalle et mur béton et traverser cloisons</t>
      </text>
    </comment>
  </commentList>
</comments>
</file>

<file path=xl/sharedStrings.xml><?xml version="1.0" encoding="utf-8"?>
<sst xmlns="http://schemas.openxmlformats.org/spreadsheetml/2006/main" count="603" uniqueCount="401">
  <si>
    <t>ml</t>
  </si>
  <si>
    <t>U</t>
  </si>
  <si>
    <t>REHABILITATION DU SITE WALDECK-ROUSSEAU</t>
  </si>
  <si>
    <t>ROANNE (42)</t>
  </si>
  <si>
    <t>TOTAL</t>
  </si>
  <si>
    <t>ART.</t>
  </si>
  <si>
    <t>DESIGNATION DES OUVRAGES</t>
  </si>
  <si>
    <t>Prix unitaires</t>
  </si>
  <si>
    <t>INSTALLATIONS DE CHANTIER COMMUNES</t>
  </si>
  <si>
    <t/>
  </si>
  <si>
    <t>Ens.</t>
  </si>
  <si>
    <t>TRANCHE FERME</t>
  </si>
  <si>
    <t>€ HT</t>
  </si>
  <si>
    <t>Point de départ chapitre 1 (case A1) - Copier/coller à droite pour avoir des chapitres complémentaires.</t>
  </si>
  <si>
    <t>Case</t>
  </si>
  <si>
    <t>Niv 1</t>
  </si>
  <si>
    <t>Niv 2</t>
  </si>
  <si>
    <t>Niv 3</t>
  </si>
  <si>
    <t>Niv 4</t>
  </si>
  <si>
    <t>Colonne et ligne de départ</t>
  </si>
  <si>
    <t>Nb de chapitre</t>
  </si>
  <si>
    <t>Niv. Titre</t>
  </si>
  <si>
    <t>Ens</t>
  </si>
  <si>
    <t>Ø 80 mm</t>
  </si>
  <si>
    <t>Ø 100 mm</t>
  </si>
  <si>
    <t>Ø 125 mm</t>
  </si>
  <si>
    <t>Ø 160 mm</t>
  </si>
  <si>
    <t>Ø 200 mm</t>
  </si>
  <si>
    <t>Ø 250 mm</t>
  </si>
  <si>
    <t>400 x 200 mm</t>
  </si>
  <si>
    <t>500 x 200 mm</t>
  </si>
  <si>
    <t>Carottages de dalles pour passage tuyauterie chauffage-plomberie</t>
  </si>
  <si>
    <t>Carrotage Dalle pour Evacuation sanitaire DN100</t>
  </si>
  <si>
    <t>Carrotage Dalle DN 25 Chauffage et Plomberie</t>
  </si>
  <si>
    <t>Quantités</t>
  </si>
  <si>
    <t>TOTAL € HT</t>
  </si>
  <si>
    <t>Consignation Gaz pour dépose installation de chauffage et réseau gaz depuis armoire concessionnaire</t>
  </si>
  <si>
    <t>Fourniture et pose Pompe Sondes compris :
Kit Eau Glycolée
Set Vanne d'isolement</t>
  </si>
  <si>
    <t>15.3.3</t>
  </si>
  <si>
    <t>Remise en eau et purge</t>
  </si>
  <si>
    <t>Récupération du Fluide Frigorigène</t>
  </si>
  <si>
    <t>Liaisons frigorifiques 2 tubes en cuivre haute pression, isolé classe 3, Classe au feu M1</t>
  </si>
  <si>
    <t>1/4" x 3/8"</t>
  </si>
  <si>
    <t>Fourniture et pose d'une vanne d'arrêt avec vidange après compteur, diamètre 50 mm max</t>
  </si>
  <si>
    <t>WC PMR sur pied sans abattant, céramique, compris réservoir de chasse et commande double débit</t>
  </si>
  <si>
    <t>Abattant WC</t>
  </si>
  <si>
    <t>Barres de relevage pour WC PMR</t>
  </si>
  <si>
    <t>Miroirs sanitaires</t>
  </si>
  <si>
    <t>Patères</t>
  </si>
  <si>
    <t>Ø 315 mm</t>
  </si>
  <si>
    <t>Ø 355 mm</t>
  </si>
  <si>
    <t>Ø 400 mm</t>
  </si>
  <si>
    <t>Ø 450 mm</t>
  </si>
  <si>
    <t>Ø 500 mm</t>
  </si>
  <si>
    <t>500 x 400 mm</t>
  </si>
  <si>
    <t>300 x 150 mm</t>
  </si>
  <si>
    <t>400 x 150 mm</t>
  </si>
  <si>
    <t>Installation spécifique de chantier</t>
  </si>
  <si>
    <t>Réalisation de plans d'éxécution (EXE)</t>
  </si>
  <si>
    <t>Réalisation d'un Dossier des Ouvrages éxécutés (DOE)</t>
  </si>
  <si>
    <r>
      <t xml:space="preserve">Alimentation en eau de la base vie des 3 phases :
</t>
    </r>
    <r>
      <rPr>
        <i/>
        <sz val="8"/>
        <color theme="1"/>
        <rFont val="PT Sans"/>
        <family val="2"/>
      </rPr>
      <t>Désamiantage -&gt; Base vie indépendante
Locaux intérieurs ancienne salle de réunion RdC Aile Extension pour lot Démolition -Gros-Œuvre 
Locaux archives pour reste du chantier</t>
    </r>
  </si>
  <si>
    <t>VENTILATION</t>
  </si>
  <si>
    <t>Centrale de traitement d'air ou Extracteurs simple flux</t>
  </si>
  <si>
    <r>
      <t xml:space="preserve">F&amp;P  CTA DOUBLE FLUX compris raccordements des sondes et capteurs pour communication avec la GTC - 4000 m3/h - Bâtiment principal :
Pelec abs </t>
    </r>
    <r>
      <rPr>
        <sz val="8"/>
        <color theme="1"/>
        <rFont val="Aptos Narrow"/>
        <family val="2"/>
      </rPr>
      <t>≤</t>
    </r>
    <r>
      <rPr>
        <sz val="8"/>
        <color theme="1"/>
        <rFont val="PT Sans"/>
        <family val="2"/>
      </rPr>
      <t xml:space="preserve">0,35 W/(m3/h) par ventilateur
</t>
    </r>
    <r>
      <rPr>
        <i/>
        <sz val="8"/>
        <color theme="1"/>
        <rFont val="PT Sans"/>
        <family val="2"/>
      </rPr>
      <t xml:space="preserve">Echangeur à contre-flux
Batterie hydraulique en change-over de 28 kW
Régulation électronique compatible avec la GTC prévue au lot </t>
    </r>
    <r>
      <rPr>
        <b/>
        <i/>
        <sz val="8"/>
        <color theme="1"/>
        <rFont val="PT Sans"/>
        <family val="2"/>
      </rPr>
      <t>Electricité-GTC</t>
    </r>
    <r>
      <rPr>
        <i/>
        <sz val="8"/>
        <color theme="1"/>
        <rFont val="PT Sans"/>
        <family val="2"/>
      </rPr>
      <t xml:space="preserve">
Type PowerBox 4000M de FranceAir ou équivalent
Voir Descriptifs techniques dans CCTP</t>
    </r>
  </si>
  <si>
    <t>Gaines et accessoires</t>
  </si>
  <si>
    <t>Silencieux sur bouche Air neuf ou Rejet : Silencieux rectangulaire 600 x 600 x 1100 de type SONIE BS+ de F2A ou équivalent</t>
  </si>
  <si>
    <t>Silencieux sur bouche Air soufflage ou Extrait : Silencieux rectangulaire 600 x 600 x 1100 de type SONIE BS+ de F2A ou équivalent</t>
  </si>
  <si>
    <t>F&amp; P Piège à son</t>
  </si>
  <si>
    <r>
      <t xml:space="preserve">F&amp;P des réseaux aérauliques rectangulaires
</t>
    </r>
    <r>
      <rPr>
        <i/>
        <sz val="8"/>
        <color theme="1"/>
        <rFont val="PT Sans"/>
        <family val="2"/>
      </rPr>
      <t>Selon Descriptions techniques du CCTP</t>
    </r>
  </si>
  <si>
    <t>F&amp;P calorifuge sur gaines verticales extérieurs en toiture terrasse,
laine de verre ( λ=0,035 W/m.K) revêtue sur une face d'un kraft aluminium, 
épaisseur 50 mm pour résistance thermique R ≥ 1,4 m²/K.W</t>
  </si>
  <si>
    <t>F&amp;P gaines souples flexibles isolés acoustique de type Phoniflex ou équivalents</t>
  </si>
  <si>
    <t>F&amp;P de registres motorisés</t>
  </si>
  <si>
    <t>F&amp;P de trappes de visites étanches pour accès registres motorisés</t>
  </si>
  <si>
    <t>F&amp;P Clapets coupe-feu 1h en traversée de dalle ou de murs</t>
  </si>
  <si>
    <t>F&amp;P Caisson piquage pour traversés de dalle étanchée</t>
  </si>
  <si>
    <t>500 x 250 mm</t>
  </si>
  <si>
    <t>F&amp;P &amp; Raccordement Bouches d'extraction/soufflage de 15 à 90 m3/h de type Aerys S de FranceAir ou équivalent</t>
  </si>
  <si>
    <t>F&amp;P &amp; Raccordement Grilles de reprise/soufflage en faux-plafonds jusqu'à 400 m3/h de type DAP40/PFU40 de France Air ou équivalent</t>
  </si>
  <si>
    <t>F&amp;P &amp; Raccordement Grilles murale de reprise/soufflage jusqu'à 400 m3/h de type LAC40/PFU20 de France Air ou équivalent</t>
  </si>
  <si>
    <t>Batiment principal</t>
  </si>
  <si>
    <t>Bâtiment Archives</t>
  </si>
  <si>
    <t>F&amp;P registres d'équilibrage - Batiment Principal</t>
  </si>
  <si>
    <t>F&amp;P registres d'équilibrage - Batiment Archives</t>
  </si>
  <si>
    <r>
      <t xml:space="preserve">F&amp;P des réseaux aérauliques circulaires - Bâtiment Principal
</t>
    </r>
    <r>
      <rPr>
        <i/>
        <sz val="8"/>
        <color theme="1"/>
        <rFont val="PT Sans"/>
        <family val="2"/>
      </rPr>
      <t>Selon Descriptions techniques du CCTP</t>
    </r>
  </si>
  <si>
    <r>
      <t xml:space="preserve">F&amp;P des réseaux aérauliques circulaires - Bâtiment Archives
</t>
    </r>
    <r>
      <rPr>
        <i/>
        <sz val="8"/>
        <color theme="1"/>
        <rFont val="PT Sans"/>
        <family val="2"/>
      </rPr>
      <t>Selon Descriptions techniques du CCTP</t>
    </r>
  </si>
  <si>
    <t>CHAUFFAGE - CLIMATISATION : LOCAL GEOTHERMIE</t>
  </si>
  <si>
    <t>CHAUFFAGE - CLIMATISATION : BATIMENT PRINCIPAL</t>
  </si>
  <si>
    <t>PLOMBERIE - SANITAIRES</t>
  </si>
  <si>
    <t>Fourniture et pose d'un ballon tampo 750L avec 2 thermoplongeur de 12 kW pour l'appoint chauffage</t>
  </si>
  <si>
    <t>Mise en Service PAC Eau/Eau par fournisseur</t>
  </si>
  <si>
    <t>F&amp;P installation hydraulique :
Bouteille de découplage, Sonde de doit de gant, Vase d'expansion, Vanne d'isolement, Collecteurs 2 circuits, brides,Echangeur à plaques</t>
  </si>
  <si>
    <t>Provision pour support béton</t>
  </si>
  <si>
    <t>F&amp;P Collecteurs hydrauliques 2 circuits, brides,Echangeur à plaques entre ballon de stockage et collecteurs 2 circuits</t>
  </si>
  <si>
    <t>F&amp;P d'une vanne 3 voies mélangeuse DN32 et d'un servomoteur 3 points 230V</t>
  </si>
  <si>
    <t>F&amp;P Départ CTA compris circulateur, sonde de pression, doigt de gants</t>
  </si>
  <si>
    <t>F&amp;P Départ Radiateurs compris circulateur, sonde de pression, doigt de gants</t>
  </si>
  <si>
    <t>Provisions pour interaction lot Electricité-GTC</t>
  </si>
  <si>
    <t>Reprise liste de point à fournir au lot Electricité GTC</t>
  </si>
  <si>
    <t>F&amp;P Compteur calorifique bi-énergie (chaud et froid) :
Réseau primaire
Réseau secondaire sortie PAC
Départ CTA et radiateurs</t>
  </si>
  <si>
    <t>F&amp;P Extincteurs CO2, 3kg</t>
  </si>
  <si>
    <t>F&amp;P Schéma du local géothermie</t>
  </si>
  <si>
    <t>F&amp;P Etiquetage du matériel</t>
  </si>
  <si>
    <t>F&amp;P Pupitre</t>
  </si>
  <si>
    <t>Essais</t>
  </si>
  <si>
    <t>Formation Exploitant</t>
  </si>
  <si>
    <t>Dépose Soignée y compris purge
Unité Intérieur TOSHIBA RAS-16BKV-E
Unité Extérieur TOSHIBA RAS-16BAV-E</t>
  </si>
  <si>
    <t>F&amp;P radiateurs Acier de type REGGANE 3010 TERTIAIRE de la marque FINIMETAL ou équivalent :</t>
  </si>
  <si>
    <t>Radiateur 1 : 0,900 kW 920 x 166 x 750 mm</t>
  </si>
  <si>
    <t>Radiateur 2 : 1,100 kW 1120 x 166 x 750 mm</t>
  </si>
  <si>
    <t>Radiateur 3 : 0,790 kW 800 x 166 x750 mm</t>
  </si>
  <si>
    <t>Radiateur 4 : 0,711 kW 720 x 166 x750 mm</t>
  </si>
  <si>
    <t>Radiateur 5 : 0,925 kW 1120 x 166 x 600 mm</t>
  </si>
  <si>
    <t>Radiateur 6 : 1,100 kW 1320 x 166 x 600 mm</t>
  </si>
  <si>
    <t>Radiateur 7 : 0,720 kW 1000 x 166 x 500 mm</t>
  </si>
  <si>
    <t>Radiateur 8 : 1,000 kW 1200 x 166 x 600 mm</t>
  </si>
  <si>
    <t>Provisions pour raccordmenets raccordement radiateurs au réseau de chauffage</t>
  </si>
  <si>
    <t>F&amp;P de robinet Thermostatique compris purgeur d'air à clé, robinet de mesure et d'isolement, corps et tête thermostatique)</t>
  </si>
  <si>
    <t>F&amp;P réseau change-Over en DN63 max en faux-plafond ou en apparent pour Alimentation Batterie Change-Over CTA dans le local CTA du bâtiment Origine</t>
  </si>
  <si>
    <t>F&amp;P Calorifuge Eau Glacée DN63 max pour Alimentation Batterie Change-Over CTA dans le local CTA du bâtiment Origine</t>
  </si>
  <si>
    <t>F&amp;P vannes d'équilibrage type TA et d'isolement DN 25</t>
  </si>
  <si>
    <t>F&amp;P vannes de vidange DN 25</t>
  </si>
  <si>
    <t>Réseau horizontal en PVC DN32 pour collecte condensats Climatiseur jusqu'à vidoir du local ménage</t>
  </si>
  <si>
    <t>Repérage des réseaux</t>
  </si>
  <si>
    <t>Vidange et consignation réseau chauffage</t>
  </si>
  <si>
    <t>Vidange et consignation réseau eau</t>
  </si>
  <si>
    <t>Dépose soignée des ballons ECS existant pour réemploi compris stockage</t>
  </si>
  <si>
    <t>F&amp;P Calorifuge Eau Glacée DN20</t>
  </si>
  <si>
    <t>F&amp;P Point d'eau ménage : Vidoir en céramique émaillé, avec bonde, 450 X 350 mm, et robinet mitigeuse et douchette
Local ménage R+1 Bat Origine
Local Archives</t>
  </si>
  <si>
    <t xml:space="preserve">F&amp;P Compteur d'eau pour remplissage réseau chauffage dans local géothermie
</t>
  </si>
  <si>
    <r>
      <t xml:space="preserve">Provisions F&amp;P cumulus électrique vertical avec protection par émaillage, anode de titane, résistance stéatite, thermostat électronique - Capacité 30 L de marque Thermor ou équivalent
</t>
    </r>
    <r>
      <rPr>
        <i/>
        <sz val="8"/>
        <color theme="1"/>
        <rFont val="PT Sans"/>
        <family val="2"/>
      </rPr>
      <t>Sanitaires et salle de restauration</t>
    </r>
  </si>
  <si>
    <t>Pose d'un cumulus électrique vertical en réemploi - Capacité 30 L de marque Thermor ou équivalent
Sanitaires et salle de restauration</t>
  </si>
  <si>
    <t>Fourniture et pose d'une vanne d'arrêt avec vidange après compteur, diamètre 20 mm max</t>
  </si>
  <si>
    <t>F&amp;P Robinetterie évier mitigeur type Olyos de chez Porcher</t>
  </si>
  <si>
    <t>Douches vestiaire</t>
  </si>
  <si>
    <t>F&amp;P Ensemble de paroi de douche fixe+pivotante type Metropolitan pour receveur 1800x900</t>
  </si>
  <si>
    <t>F&amp;P Colonne de Douche</t>
  </si>
  <si>
    <t xml:space="preserve">Lavabo sur pied 500 x 400 mm, porcelaine vitrifiée, robinetterie mitigeuse temporisée chromée, compris chute sur attente posée </t>
  </si>
  <si>
    <t>Casier</t>
  </si>
  <si>
    <t>Essais et mise en service complète de l'installation de ventilation</t>
  </si>
  <si>
    <t>Carottages de plafonds et cloisons pour passage des gaines de ventilation - Bâtiment Principal</t>
  </si>
  <si>
    <t>Carottages de plafonds et cloisons pour passage des gaines de ventilation - Bâtiment Archives</t>
  </si>
  <si>
    <t>ETUDES ET PREPARATION DE CHANTIER</t>
  </si>
  <si>
    <t>Réseau DN 63 A/R Change-Over CTA pré-isolée</t>
  </si>
  <si>
    <t>Réseau DN 50 A/R Réseau Radiateurs pré-isolée</t>
  </si>
  <si>
    <t>F&amp;P sortie de toit pour rejet d'air et prise d'air neuf</t>
  </si>
  <si>
    <t>Adaptation des sorties de gaines en toiture pour passage comble bâtiment existant à toiture terrasse</t>
  </si>
  <si>
    <t>Complément de calorifuge sur gaines verticales en combles</t>
  </si>
  <si>
    <t>15.3.2.1.3</t>
  </si>
  <si>
    <t>15.3.6.1</t>
  </si>
  <si>
    <t>15.3.6.2</t>
  </si>
  <si>
    <t>F&amp;P Réseaux eau froide DN20 depuis réseau cheminan en faux-plafond/doublage, pour points de puisage extérieur éléments ci-dessous :
PE pour alimentation point de puisage exterieur (local géothermie, local poubelle, local vélo, local Archives, toiture)</t>
  </si>
  <si>
    <t>F&amp;P d'un réseau de chauffage en DN25 multicouches en faux-plafond ou en apparent</t>
  </si>
  <si>
    <r>
      <t xml:space="preserve">F&amp;P Réseaux eau froide depuis réseau cheminant en faux-plafond/doublage, pour points de puisage éléments ci-dessous :
Poiint d'eau pour intérieur bâtiment Principal,
</t>
    </r>
    <r>
      <rPr>
        <i/>
        <sz val="8"/>
        <color theme="1"/>
        <rFont val="PT Sans"/>
        <family val="2"/>
      </rPr>
      <t>Fontaines à eau du RdC Bat Origine
Fontaine à eau Accueil du RdC Bat Extension
Fontaine à eau palier R+1 de l'EPMR du Bat Origine</t>
    </r>
  </si>
  <si>
    <t>F&amp;P Robinetterie de puisage :
Toiture pour nettoyage panneaux PV
Local géothermie
Local vélo
Local poubelle
Fontaines à eau
Arrosage espace extérieures</t>
  </si>
  <si>
    <t>Fourniture et pose de WWP 5-35 de chez WEISHAUPT ou équivalent de 35kW à installer dans  le local géothermie
Cette prestation devra répondre aux exigences de la fiche CEE BAT-TH-162 en vigueur
Cette prestation aura droit à la bonification "Coup de pouce Chauffage des bâtiments résidentiels collectifs et tiertiaires" en remplacement de la production gaz existante</t>
  </si>
  <si>
    <r>
      <t xml:space="preserve">F&amp;P Caisson d'extraction - 360 m3/h :
</t>
    </r>
    <r>
      <rPr>
        <i/>
        <sz val="8"/>
        <color theme="1"/>
        <rFont val="PT Sans"/>
        <family val="2"/>
      </rPr>
      <t>Moteurs basse consommation de type ECM
Régulation électronique intégrée
Type SILENS'AIR ECM 200 de FranceAir ou équivalent
Voir Descriptifs techniques dans CCTP</t>
    </r>
  </si>
  <si>
    <t>CHAUFFAGE-VENTILATION-CLIMATISATION-PLOMBERIE</t>
  </si>
  <si>
    <t>3.6.1</t>
  </si>
  <si>
    <t>3.6.1
3.6.2</t>
  </si>
  <si>
    <t>3.6.2</t>
  </si>
  <si>
    <t>3.6.2.1</t>
  </si>
  <si>
    <t>3.6.2.2</t>
  </si>
  <si>
    <t>3.6.2.3</t>
  </si>
  <si>
    <t>Consignation des réseaux</t>
  </si>
  <si>
    <t>3.6.2.2.1</t>
  </si>
  <si>
    <t>3.6.2.2.2</t>
  </si>
  <si>
    <t>3.6.2.4</t>
  </si>
  <si>
    <t>3.6.2.2.3</t>
  </si>
  <si>
    <t>GENERALITES</t>
  </si>
  <si>
    <t>3.6</t>
  </si>
  <si>
    <t>3.7</t>
  </si>
  <si>
    <t>3.7.1</t>
  </si>
  <si>
    <t>3.7.1.1</t>
  </si>
  <si>
    <t>3.7.1.2</t>
  </si>
  <si>
    <t>3.7.2</t>
  </si>
  <si>
    <t>3.7.2.1</t>
  </si>
  <si>
    <t>3.7.2.1.1</t>
  </si>
  <si>
    <t>3.7.2.1.2</t>
  </si>
  <si>
    <t>3.7.2.2</t>
  </si>
  <si>
    <t>3.7.2.2.1</t>
  </si>
  <si>
    <t>3.7.2.2.2</t>
  </si>
  <si>
    <t>3.7.2.2.3</t>
  </si>
  <si>
    <t>3.7.2.2.4</t>
  </si>
  <si>
    <t>3.7.2.2.5</t>
  </si>
  <si>
    <t>3.7.2.2.6</t>
  </si>
  <si>
    <t>3.7.2.2.7</t>
  </si>
  <si>
    <t>3.7.2.2.8</t>
  </si>
  <si>
    <t>3.7.2.2.9</t>
  </si>
  <si>
    <t>3.7.2.2.10</t>
  </si>
  <si>
    <t>3.7.2.2.11</t>
  </si>
  <si>
    <t>3.7.2.3</t>
  </si>
  <si>
    <t>3.7.2.3.1</t>
  </si>
  <si>
    <t>3.7.2.3.2</t>
  </si>
  <si>
    <t>3.7.2.3.3</t>
  </si>
  <si>
    <t>3.7.2.3.4</t>
  </si>
  <si>
    <t>3.7.2.4</t>
  </si>
  <si>
    <t>3.7.2.4.1</t>
  </si>
  <si>
    <t>3.7.2.4.2</t>
  </si>
  <si>
    <t>3.7.2.4.3</t>
  </si>
  <si>
    <t>3.7.2.5</t>
  </si>
  <si>
    <t>3.7.2.5.1</t>
  </si>
  <si>
    <t>3.7.2.5.2</t>
  </si>
  <si>
    <t>3.7.2.5.3</t>
  </si>
  <si>
    <t>3.7.2.5.4</t>
  </si>
  <si>
    <t>3.7.2.5.5</t>
  </si>
  <si>
    <t>3.7.2.5.6</t>
  </si>
  <si>
    <t>3.7.2.6</t>
  </si>
  <si>
    <t>3.7.2.6.1</t>
  </si>
  <si>
    <t>3.7.2.6.2</t>
  </si>
  <si>
    <t>3.7.2.6.3</t>
  </si>
  <si>
    <t>3.7.2.6.4</t>
  </si>
  <si>
    <t>3.7.2.6.5</t>
  </si>
  <si>
    <t>3.7.2.6.6</t>
  </si>
  <si>
    <t>3.7.2.6.7</t>
  </si>
  <si>
    <t>3.7.2.7</t>
  </si>
  <si>
    <t>3.7.2.7.1</t>
  </si>
  <si>
    <t>3.7.2.7.2</t>
  </si>
  <si>
    <t>3.7.2.7.3</t>
  </si>
  <si>
    <t>3.7.2.7.4</t>
  </si>
  <si>
    <t>3.7.2.8</t>
  </si>
  <si>
    <t>3.7.2.9</t>
  </si>
  <si>
    <t>3.7.2.9.1</t>
  </si>
  <si>
    <t>3.7.2.9.2</t>
  </si>
  <si>
    <t>3.7.2.9.3</t>
  </si>
  <si>
    <t>3.7.2.9.4</t>
  </si>
  <si>
    <t>3.7.2.10</t>
  </si>
  <si>
    <t>3.7.2.10.1</t>
  </si>
  <si>
    <t>3.7.2.10.2</t>
  </si>
  <si>
    <t>3.7.2.11</t>
  </si>
  <si>
    <t>3.7.2.11.1</t>
  </si>
  <si>
    <t>3.7.2.11.2</t>
  </si>
  <si>
    <t>3.7.2.11.3</t>
  </si>
  <si>
    <t>3.7.2.11.4</t>
  </si>
  <si>
    <t>3.7.2.11.5</t>
  </si>
  <si>
    <t>3.7.3</t>
  </si>
  <si>
    <t>BOUCHES ET DIFFUSEURS</t>
  </si>
  <si>
    <t>3.7.3.1</t>
  </si>
  <si>
    <t>3.7.3.1.1</t>
  </si>
  <si>
    <t>3.7.3.1.2</t>
  </si>
  <si>
    <t>3.7.3.2</t>
  </si>
  <si>
    <t>3.7.3.3</t>
  </si>
  <si>
    <t>3.7.4</t>
  </si>
  <si>
    <t>MISE EN SERVICE</t>
  </si>
  <si>
    <t>3.7.4.1</t>
  </si>
  <si>
    <t>3.8</t>
  </si>
  <si>
    <t>3.8.1</t>
  </si>
  <si>
    <t>RESEAUX HYDRAULIQUES GEOTHERMIQUE</t>
  </si>
  <si>
    <r>
      <rPr>
        <sz val="8"/>
        <color theme="1"/>
        <rFont val="PT Sans"/>
        <family val="2"/>
      </rPr>
      <t>Mise en service
Raccordement collecteurs / pompe à chaleur</t>
    </r>
    <r>
      <rPr>
        <i/>
        <sz val="8"/>
        <color theme="1"/>
        <rFont val="PT Sans"/>
        <family val="2"/>
      </rPr>
      <t xml:space="preserve">
Remplissage en glycol : Volume estimé 700L
Mise sous pression du réseau</t>
    </r>
  </si>
  <si>
    <t>3.8.2</t>
  </si>
  <si>
    <t>PRODUCTION DE CHALEUR</t>
  </si>
  <si>
    <t>3.8.2.1</t>
  </si>
  <si>
    <t>3.8.2.2</t>
  </si>
  <si>
    <t>3.8.2.3</t>
  </si>
  <si>
    <t>RESEAUX HYDRAULIQUES</t>
  </si>
  <si>
    <t>3.8.3.1</t>
  </si>
  <si>
    <t>3.8.3.2</t>
  </si>
  <si>
    <t>3.8.3.4.1
3.8.3.4.2</t>
  </si>
  <si>
    <t>3.8.3.3.1
3.8.3.5.1
3.8.3.6.1
3.8.3.7.1
3.8.3.8.1</t>
  </si>
  <si>
    <t>3.8.3.3.2
3.8.3.5.2
3.8.3.6.2
3.8.3.7.2
3.8.3.8.2</t>
  </si>
  <si>
    <t>3.8.3.9</t>
  </si>
  <si>
    <t>3.8.3.10</t>
  </si>
  <si>
    <t>F&amp;P Equipements divers
Calorifuge des organes hydrauliques (pompes, V3V, vannes d'isolement, manomètre…)
Thermomoètre à lecture directe
Séparateurs d'airs automatique
Robinets de vidanges
Doigts de gants</t>
  </si>
  <si>
    <t>3.8.5</t>
  </si>
  <si>
    <t>3.8.6</t>
  </si>
  <si>
    <t>REGULATION/GTC</t>
  </si>
  <si>
    <t>DIVERS</t>
  </si>
  <si>
    <t>3.8.6.1</t>
  </si>
  <si>
    <t>3.8.6.2</t>
  </si>
  <si>
    <t>3.8.6.3</t>
  </si>
  <si>
    <t>3.8.6.4</t>
  </si>
  <si>
    <t>3.8.7</t>
  </si>
  <si>
    <t>3.8.7.1</t>
  </si>
  <si>
    <t>3.8.7.2</t>
  </si>
  <si>
    <t>3.8.7.3</t>
  </si>
  <si>
    <t>3.8.7.4</t>
  </si>
  <si>
    <t>3.8.7.5</t>
  </si>
  <si>
    <t>MISE EN SERVICE DE L'INSTALLATION</t>
  </si>
  <si>
    <t>Equilibrage des réseaux</t>
  </si>
  <si>
    <t>3.9</t>
  </si>
  <si>
    <t>3.9.1</t>
  </si>
  <si>
    <t>3.9.2</t>
  </si>
  <si>
    <t>3.9.3</t>
  </si>
  <si>
    <t>3.9.4</t>
  </si>
  <si>
    <t>DEPOSE EQUIPEMENTS EXISTANTS</t>
  </si>
  <si>
    <t>Dépose des équipements de climatisation existants</t>
  </si>
  <si>
    <t>3.9.1.1</t>
  </si>
  <si>
    <t>3.9.1.1.1</t>
  </si>
  <si>
    <t>3.9.1.1.2</t>
  </si>
  <si>
    <t>DISTRIBUTION HYDRAULIQUE</t>
  </si>
  <si>
    <t>3.9.2.1</t>
  </si>
  <si>
    <t>F&amp;P d'une nourrice de distribution de chauffage à 4 départs</t>
  </si>
  <si>
    <t>3.9.2.3</t>
  </si>
  <si>
    <t>3.9.2.4</t>
  </si>
  <si>
    <t>3.9.2.2</t>
  </si>
  <si>
    <t>3.9.2.2.1</t>
  </si>
  <si>
    <t>F&amp;P Tuyauterie en fer Noir à poser dans tranchée mise en œuvre pour lot Terrassement-VRD</t>
  </si>
  <si>
    <t>3.9.2.2.2</t>
  </si>
  <si>
    <t>3.9.2.4.1</t>
  </si>
  <si>
    <t>3.9.2.4.2</t>
  </si>
  <si>
    <t>3.9.2.4.3</t>
  </si>
  <si>
    <t>3.9.2.4.4</t>
  </si>
  <si>
    <t>3.9.2.4.5</t>
  </si>
  <si>
    <t>3.9.2.4.6</t>
  </si>
  <si>
    <t>3.9.2.4.7</t>
  </si>
  <si>
    <t>3.9.2.4.8</t>
  </si>
  <si>
    <t>3.9.2.4.9</t>
  </si>
  <si>
    <t>3.9.2.5</t>
  </si>
  <si>
    <t>3.9.2.6</t>
  </si>
  <si>
    <t>3.9.2.7</t>
  </si>
  <si>
    <t>RACCORDEMENT HYDRAULIQUE DE LA CTA EN RESEAU CHANGE-OVER</t>
  </si>
  <si>
    <t>3.9.3.1</t>
  </si>
  <si>
    <t>3.9.3.2</t>
  </si>
  <si>
    <t>CLIMATISATION DE LA SALLE SERVEUR : REEMPLOI UNITE EXISTANTE</t>
  </si>
  <si>
    <t>3.9.4.2</t>
  </si>
  <si>
    <r>
      <rPr>
        <sz val="8"/>
        <color theme="1"/>
        <rFont val="PT Sans"/>
        <family val="2"/>
      </rPr>
      <t>Mise en oeuvre de la climatisation existante pour la salle serveur</t>
    </r>
    <r>
      <rPr>
        <i/>
        <sz val="8"/>
        <color theme="1"/>
        <rFont val="PT Sans"/>
        <family val="2"/>
      </rPr>
      <t xml:space="preserve">
Systèmes split 1 bloc Salle serveur : Déplacement d'un split de la salle de réunion du RDC Extension vers la salle serveur du R+1 Origine. La prestation comprend la vidange de l’installation, la déconnexion de l’éléments et dépose des consoles et boitiers électriques. La mise en place de l’élément en toiture sur des plots de support anti vibratile et dalle gravillonnées et la reconnexion de l’élément à son réseau au sein du bâtiment par le passage des liaisons frigo en comblre. Remplissage de la nouvelle installation avec le liquide frigorigène adéquat. Purge et essais.</t>
    </r>
  </si>
  <si>
    <t>3.9.4.3</t>
  </si>
  <si>
    <t>3.9.4.2.1</t>
  </si>
  <si>
    <t>3.9.4.3.1</t>
  </si>
  <si>
    <t>3.9.4.4</t>
  </si>
  <si>
    <t>3.9.4.1
3.9.4.5</t>
  </si>
  <si>
    <t>3.10</t>
  </si>
  <si>
    <t>MATERIEL DE PLOMBERIE EXISTANT</t>
  </si>
  <si>
    <t>3.10.1</t>
  </si>
  <si>
    <t>3.10.1.1</t>
  </si>
  <si>
    <t>3.10.1.2</t>
  </si>
  <si>
    <t>RESEAUX PLOMBERIE - SANITAIRE</t>
  </si>
  <si>
    <t>3.10.2</t>
  </si>
  <si>
    <t>3.10.2.1</t>
  </si>
  <si>
    <t>3.10.2.2</t>
  </si>
  <si>
    <t>3.10.2.3</t>
  </si>
  <si>
    <t>3.10.2.4</t>
  </si>
  <si>
    <t>F&amp;P Réseau horizontal de collecteurs en PVC pour collecte des réseaux verticaux de condensats (CTA,r)</t>
  </si>
  <si>
    <t>3.10.2.5</t>
  </si>
  <si>
    <t>3.10.3</t>
  </si>
  <si>
    <t>3.10.4</t>
  </si>
  <si>
    <t>3.10.3.1</t>
  </si>
  <si>
    <t>3.10.3.1.1</t>
  </si>
  <si>
    <t>3.10.3.1.2</t>
  </si>
  <si>
    <t>3.10.3.2</t>
  </si>
  <si>
    <t>Robinet de puisage EF</t>
  </si>
  <si>
    <t>APPAREILS SANITAIRES</t>
  </si>
  <si>
    <t>Ballon ECS</t>
  </si>
  <si>
    <t>3.10.4.1</t>
  </si>
  <si>
    <t>F&amp;P Cumulus électrique vertical avec protection par émaillage, anode de titane, résistance stéatite, thermostat électronique - Capacité 100 L de marque Thermor ou équivalent
Douche Vestiaire</t>
  </si>
  <si>
    <t>3.10.4.1.1</t>
  </si>
  <si>
    <t>3.10.4.1.2</t>
  </si>
  <si>
    <t>3.10.4.1.3</t>
  </si>
  <si>
    <t>3.10.4.2</t>
  </si>
  <si>
    <t>3.10.4.2.2</t>
  </si>
  <si>
    <t>3.10.4.2.1</t>
  </si>
  <si>
    <t>Point d'eau ménage et lave-bottes</t>
  </si>
  <si>
    <t>Cuisinette salle de restauration</t>
  </si>
  <si>
    <t>F&amp;P Meuble complémentaires bas et haut compris plan de travail</t>
  </si>
  <si>
    <t>F&amp;P Meuble évier compris bacs inox 80cm type Franke avec meuble type Clic-Clac</t>
  </si>
  <si>
    <t>3.10.4.3</t>
  </si>
  <si>
    <t>3.10.4.3.1</t>
  </si>
  <si>
    <t>3.10.4.3.2</t>
  </si>
  <si>
    <t>3.10.4.3.3</t>
  </si>
  <si>
    <t>Bloc WC PMR</t>
  </si>
  <si>
    <t>3.10.4.4</t>
  </si>
  <si>
    <t>3.10.4.5</t>
  </si>
  <si>
    <t>Wc sur pied sans abattant, céramique, compris réservoir de chasse et commande double débit</t>
  </si>
  <si>
    <t>3.10.4.6</t>
  </si>
  <si>
    <t>3.10.4.7</t>
  </si>
  <si>
    <t>3.10.4.8</t>
  </si>
  <si>
    <t>Lavabo droit PMR 550 x 550 mm, porcelaine vitrifiée, robinetterie mitigeuse temporisée chromée, compris joint d'étanchéité, vidages, flexibles pour raccordement EF/ECS chute</t>
  </si>
  <si>
    <t>3.10.4.9</t>
  </si>
  <si>
    <t>3.10.4.10</t>
  </si>
  <si>
    <t>3.10.4.11</t>
  </si>
  <si>
    <r>
      <t xml:space="preserve">Equipements complémentaires lavabo
</t>
    </r>
    <r>
      <rPr>
        <i/>
        <sz val="8"/>
        <color theme="1"/>
        <rFont val="PT Sans"/>
        <family val="2"/>
      </rPr>
      <t>Doseurs savau muraux</t>
    </r>
    <r>
      <rPr>
        <sz val="8"/>
        <color theme="1"/>
        <rFont val="PT Sans"/>
        <family val="2"/>
      </rPr>
      <t xml:space="preserve">
</t>
    </r>
    <r>
      <rPr>
        <i/>
        <sz val="8"/>
        <color theme="1"/>
        <rFont val="PT Sans"/>
        <family val="2"/>
      </rPr>
      <t>Distributeurs essuis mains
Distributeur papier toilette</t>
    </r>
  </si>
  <si>
    <t>3.10.4.12</t>
  </si>
  <si>
    <t>3.10.4.13</t>
  </si>
  <si>
    <t>3.10.4.14</t>
  </si>
  <si>
    <t>EQUIPEMENTS DE PLOMBERIE</t>
  </si>
  <si>
    <t>3.10.4.7.1</t>
  </si>
  <si>
    <t>3.10.4.7.2</t>
  </si>
  <si>
    <t>3.10.4.15</t>
  </si>
  <si>
    <t>Réseaux Evacuations PVC pour eaux usées/eaux vannes</t>
  </si>
  <si>
    <t>3.10.2.2.1</t>
  </si>
  <si>
    <t>3.10.2.2.2</t>
  </si>
  <si>
    <t>F&amp;P Réseaux Evacuations PVC pour eaux usées/eaux vannes, connexion au réseaux d'évacuation existants pour lave-botte, DN100, 20 ml max
Bâtiment Archives</t>
  </si>
  <si>
    <t>F&amp;P Réseaux Evacuations PVC pour eaux usées/eaux vannes, connexion au réseaux d'évacuation existants , DN100
Bâtiment Principal</t>
  </si>
  <si>
    <t>F&amp;P Receveur de douche type Setaplano blanc, 1800x900, de Geberit compris joint d'étanchéité, bondes et flexibles de raccordements EF/ECS</t>
  </si>
  <si>
    <r>
      <t xml:space="preserve">Bacs inox sur pied servant comme lave-bottes :
</t>
    </r>
    <r>
      <rPr>
        <i/>
        <sz val="8"/>
        <color theme="1"/>
        <rFont val="PT Sans"/>
        <family val="2"/>
      </rPr>
      <t>Largeur : 1200 mm
Profondeur : 500 mm
Hauteur : 900-950 mm
Local Archives</t>
    </r>
  </si>
  <si>
    <t>Meuble range-bottes inox</t>
  </si>
  <si>
    <r>
      <t xml:space="preserve">Meuble inox de rangement produit type rayonnage 3 étages
</t>
    </r>
    <r>
      <rPr>
        <i/>
        <sz val="8"/>
        <color theme="1"/>
        <rFont val="PT Sans"/>
        <family val="2"/>
      </rPr>
      <t>Local Archives</t>
    </r>
    <r>
      <rPr>
        <sz val="8"/>
        <color theme="1"/>
        <rFont val="PT Sans"/>
        <family val="2"/>
      </rPr>
      <t xml:space="preserve"> </t>
    </r>
  </si>
  <si>
    <t>3.10.4.8.1</t>
  </si>
  <si>
    <t>3.10.4.8.2</t>
  </si>
  <si>
    <t>3.10.4.9.1</t>
  </si>
  <si>
    <t>3.10.4.9.2</t>
  </si>
  <si>
    <t>3.10.4.9.3</t>
  </si>
  <si>
    <t>3.10.4.16</t>
  </si>
  <si>
    <t>3.10.4.17</t>
  </si>
  <si>
    <t>3.10.4.17.1</t>
  </si>
  <si>
    <t>B19</t>
  </si>
  <si>
    <t>Maitre d'Ouvrage : SGC PREFECTURE DE LA LOIRE</t>
  </si>
  <si>
    <t>LOT 15 - CVC-PLB</t>
  </si>
  <si>
    <t>DPGF</t>
  </si>
  <si>
    <t>3.7.2.3.5</t>
  </si>
  <si>
    <t>F&amp;P de support pour gaines de ventilation en toiture terrasse gravillonée Aile Extension</t>
  </si>
  <si>
    <t>3.7.2.2.12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</si>
</sst>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quot;€&quot;* #,##0.00_);_(&quot;€&quot;* \(#,##0.00\);_(&quot;€&quot;* &quot;-&quot;??_);_(@_)"/>
    <numFmt numFmtId="166" formatCode="#,##0.00\ &quot;€&quot;"/>
    <numFmt numFmtId="167" formatCode="_-* #,##0.00\ _F_-;\-* #,##0.00\ _F_-;_-* &quot;-&quot;??\ _F_-;_-@_-"/>
    <numFmt numFmtId="168" formatCode="0.0"/>
  </numFmts>
  <fonts count="24" x14ac:knownFonts="1">
    <font>
      <sz val="11"/>
      <color theme="1"/>
      <name val="PT Sans"/>
      <family val="2"/>
      <scheme val="minor"/>
    </font>
    <font>
      <sz val="11"/>
      <color theme="1"/>
      <name val="PT Sans"/>
      <family val="2"/>
      <scheme val="minor"/>
    </font>
    <font>
      <sz val="10"/>
      <color theme="1"/>
      <name val="Tahoma"/>
      <family val="2"/>
    </font>
    <font>
      <u/>
      <sz val="11"/>
      <color theme="10"/>
      <name val="Calibri"/>
      <family val="2"/>
    </font>
    <font>
      <u/>
      <sz val="9.35"/>
      <color theme="10"/>
      <name val="Calibri"/>
      <family val="2"/>
    </font>
    <font>
      <sz val="11"/>
      <color indexed="8"/>
      <name val="Calibri"/>
      <family val="2"/>
    </font>
    <font>
      <sz val="10"/>
      <name val="Arial"/>
      <family val="2"/>
    </font>
    <font>
      <sz val="10"/>
      <color indexed="8"/>
      <name val="Tahoma"/>
      <family val="2"/>
    </font>
    <font>
      <sz val="8"/>
      <color theme="1"/>
      <name val="PT Sans"/>
      <family val="2"/>
    </font>
    <font>
      <b/>
      <sz val="8"/>
      <color theme="1"/>
      <name val="PT Sans"/>
      <family val="2"/>
    </font>
    <font>
      <b/>
      <u/>
      <sz val="8"/>
      <color theme="1"/>
      <name val="PT Sans"/>
      <family val="2"/>
    </font>
    <font>
      <b/>
      <sz val="8"/>
      <name val="PT Sans"/>
      <family val="2"/>
    </font>
    <font>
      <i/>
      <sz val="8"/>
      <color theme="1"/>
      <name val="PT Sans"/>
      <family val="2"/>
    </font>
    <font>
      <b/>
      <sz val="8"/>
      <color theme="6"/>
      <name val="PT Sans"/>
      <family val="2"/>
    </font>
    <font>
      <b/>
      <u/>
      <sz val="8"/>
      <color theme="6"/>
      <name val="PT Sans"/>
      <family val="2"/>
    </font>
    <font>
      <b/>
      <sz val="8"/>
      <color theme="0"/>
      <name val="PT Sans"/>
      <family val="2"/>
    </font>
    <font>
      <b/>
      <sz val="8"/>
      <color rgb="FFC00000"/>
      <name val="PT Sans"/>
      <family val="2"/>
    </font>
    <font>
      <sz val="8"/>
      <name val="PT Sans"/>
      <family val="2"/>
      <scheme val="minor"/>
    </font>
    <font>
      <sz val="8"/>
      <name val="PT Sans"/>
      <family val="2"/>
    </font>
    <font>
      <b/>
      <i/>
      <sz val="8"/>
      <color theme="1"/>
      <name val="PT Sans"/>
      <family val="2"/>
    </font>
    <font>
      <i/>
      <sz val="8"/>
      <name val="PT Sans"/>
      <family val="2"/>
    </font>
    <font>
      <sz val="8"/>
      <color theme="1"/>
      <name val="Aptos Narrow"/>
      <family val="2"/>
    </font>
    <font>
      <sz val="6"/>
      <color rgb="FF2E3464"/>
      <name val="PT Sans"/>
      <family val="2"/>
    </font>
    <font>
      <sz val="8"/>
      <color rgb="FF2E3464"/>
      <name val="PT Sans"/>
      <family val="2"/>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9" tint="0.79998168889431442"/>
        <bgColor indexed="64"/>
      </patternFill>
    </fill>
    <fill>
      <patternFill patternType="solid">
        <fgColor theme="7"/>
        <bgColor indexed="64"/>
      </patternFill>
    </fill>
    <fill>
      <patternFill patternType="solid">
        <fgColor theme="8"/>
        <bgColor indexed="64"/>
      </patternFill>
    </fill>
    <fill>
      <patternFill patternType="solid">
        <fgColor rgb="FF92D050"/>
        <bgColor indexed="64"/>
      </patternFill>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auto="1"/>
      </left>
      <right style="thin">
        <color indexed="64"/>
      </right>
      <top style="thin">
        <color auto="1"/>
      </top>
      <bottom style="thin">
        <color theme="0" tint="-0.14996795556505021"/>
      </bottom>
      <diagonal/>
    </border>
    <border>
      <left style="thin">
        <color auto="1"/>
      </left>
      <right style="thin">
        <color indexed="64"/>
      </right>
      <top style="thin">
        <color theme="0" tint="-0.14996795556505021"/>
      </top>
      <bottom style="thin">
        <color indexed="64"/>
      </bottom>
      <diagonal/>
    </border>
    <border>
      <left style="thin">
        <color auto="1"/>
      </left>
      <right style="thin">
        <color indexed="64"/>
      </right>
      <top style="thin">
        <color theme="0" tint="-0.14996795556505021"/>
      </top>
      <bottom style="thin">
        <color theme="0" tint="-0.14996795556505021"/>
      </bottom>
      <diagonal/>
    </border>
    <border>
      <left style="thin">
        <color indexed="64"/>
      </left>
      <right style="thin">
        <color indexed="64"/>
      </right>
      <top style="thin">
        <color indexed="64"/>
      </top>
      <bottom/>
      <diagonal/>
    </border>
    <border>
      <left style="thin">
        <color auto="1"/>
      </left>
      <right style="thin">
        <color indexed="64"/>
      </right>
      <top style="thin">
        <color theme="0" tint="-0.14996795556505021"/>
      </top>
      <bottom/>
      <diagonal/>
    </border>
    <border>
      <left style="thin">
        <color auto="1"/>
      </left>
      <right style="thin">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style="thin">
        <color indexed="64"/>
      </left>
      <right/>
      <top style="thin">
        <color theme="0" tint="-0.14996795556505021"/>
      </top>
      <bottom style="thin">
        <color theme="0" tint="-0.14996795556505021"/>
      </bottom>
      <diagonal/>
    </border>
    <border>
      <left/>
      <right/>
      <top style="thin">
        <color auto="1"/>
      </top>
      <bottom/>
      <diagonal/>
    </border>
    <border>
      <left style="thin">
        <color indexed="64"/>
      </left>
      <right/>
      <top/>
      <bottom/>
      <diagonal/>
    </border>
    <border>
      <left/>
      <right/>
      <top/>
      <bottom style="thin">
        <color indexed="64"/>
      </bottom>
      <diagonal/>
    </border>
    <border>
      <left style="thin">
        <color auto="1"/>
      </left>
      <right style="thin">
        <color indexed="64"/>
      </right>
      <top/>
      <bottom style="thin">
        <color auto="1"/>
      </bottom>
      <diagonal/>
    </border>
    <border>
      <left style="thin">
        <color auto="1"/>
      </left>
      <right/>
      <top style="thin">
        <color theme="0" tint="-0.14996795556505021"/>
      </top>
      <bottom/>
      <diagonal/>
    </border>
    <border>
      <left/>
      <right style="thin">
        <color indexed="64"/>
      </right>
      <top style="thin">
        <color theme="0" tint="-0.14996795556505021"/>
      </top>
      <bottom/>
      <diagonal/>
    </border>
    <border>
      <left/>
      <right style="thin">
        <color indexed="64"/>
      </right>
      <top/>
      <bottom/>
      <diagonal/>
    </border>
    <border>
      <left/>
      <right style="thin">
        <color indexed="64"/>
      </right>
      <top/>
      <bottom style="thin">
        <color indexed="64"/>
      </bottom>
      <diagonal/>
    </border>
    <border>
      <left style="thin">
        <color auto="1"/>
      </left>
      <right/>
      <top/>
      <bottom style="thin">
        <color theme="0" tint="-0.14996795556505021"/>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auto="1"/>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27">
    <xf numFmtId="0" fontId="0" fillId="0" borderId="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4" fontId="5" fillId="0" borderId="0" applyFont="0" applyFill="0" applyBorder="0" applyAlignment="0" applyProtection="0"/>
    <xf numFmtId="167" fontId="6" fillId="0" borderId="0" applyFont="0" applyFill="0" applyBorder="0" applyAlignment="0" applyProtection="0"/>
    <xf numFmtId="164" fontId="7" fillId="0" borderId="0" applyFont="0" applyFill="0" applyBorder="0" applyAlignment="0" applyProtection="0"/>
    <xf numFmtId="164" fontId="5" fillId="0" borderId="0" applyFont="0" applyFill="0" applyBorder="0" applyAlignment="0" applyProtection="0"/>
    <xf numFmtId="165" fontId="5" fillId="0" borderId="0" applyFont="0" applyFill="0" applyBorder="0" applyAlignment="0" applyProtection="0"/>
    <xf numFmtId="165" fontId="7"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1" fillId="0" borderId="0"/>
    <xf numFmtId="0" fontId="1" fillId="0" borderId="0"/>
    <xf numFmtId="0" fontId="6" fillId="0" borderId="0"/>
    <xf numFmtId="0" fontId="6" fillId="0" borderId="0"/>
    <xf numFmtId="0" fontId="2" fillId="0" borderId="0"/>
    <xf numFmtId="0" fontId="6" fillId="0" borderId="0"/>
    <xf numFmtId="0" fontId="6" fillId="0" borderId="0"/>
    <xf numFmtId="0" fontId="6" fillId="0" borderId="0"/>
    <xf numFmtId="9" fontId="7" fillId="0" borderId="0" applyFont="0" applyFill="0" applyBorder="0" applyAlignment="0" applyProtection="0"/>
    <xf numFmtId="9" fontId="5" fillId="0" borderId="0" applyFont="0" applyFill="0" applyBorder="0" applyAlignment="0" applyProtection="0"/>
    <xf numFmtId="165" fontId="1" fillId="0" borderId="0" applyFont="0" applyFill="0" applyBorder="0" applyAlignment="0" applyProtection="0"/>
  </cellStyleXfs>
  <cellXfs count="158">
    <xf numFmtId="0" fontId="0" fillId="0" borderId="0" xfId="0"/>
    <xf numFmtId="0" fontId="8" fillId="2" borderId="0" xfId="0" applyFont="1" applyFill="1"/>
    <xf numFmtId="0" fontId="9" fillId="2" borderId="0" xfId="0" applyFont="1" applyFill="1" applyAlignment="1">
      <alignment vertical="center"/>
    </xf>
    <xf numFmtId="0" fontId="9" fillId="2" borderId="0" xfId="0" applyFont="1" applyFill="1" applyAlignment="1">
      <alignment vertical="center" wrapText="1"/>
    </xf>
    <xf numFmtId="0" fontId="10" fillId="2" borderId="0" xfId="0" applyFont="1" applyFill="1" applyAlignment="1">
      <alignment vertical="center"/>
    </xf>
    <xf numFmtId="0" fontId="11" fillId="2" borderId="0" xfId="0" applyFont="1" applyFill="1" applyAlignment="1">
      <alignment vertical="center" wrapText="1"/>
    </xf>
    <xf numFmtId="0" fontId="9"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6" xfId="0" applyFont="1" applyFill="1" applyBorder="1" applyAlignment="1">
      <alignment horizontal="left" vertical="center" wrapText="1"/>
    </xf>
    <xf numFmtId="0" fontId="12" fillId="2" borderId="7" xfId="0" applyFont="1" applyFill="1" applyBorder="1" applyAlignment="1">
      <alignment horizontal="center" vertical="center" wrapText="1"/>
    </xf>
    <xf numFmtId="0" fontId="12" fillId="2" borderId="7" xfId="0" applyFont="1" applyFill="1" applyBorder="1" applyAlignment="1">
      <alignment horizontal="right" vertical="center" wrapText="1"/>
    </xf>
    <xf numFmtId="0" fontId="9" fillId="2" borderId="0" xfId="0" applyFont="1" applyFill="1" applyAlignment="1">
      <alignment horizontal="center" vertical="center" wrapText="1"/>
    </xf>
    <xf numFmtId="3" fontId="9" fillId="2" borderId="0" xfId="0" applyNumberFormat="1" applyFont="1" applyFill="1"/>
    <xf numFmtId="0" fontId="11" fillId="2" borderId="0" xfId="0" applyFont="1" applyFill="1" applyAlignment="1">
      <alignment vertical="center"/>
    </xf>
    <xf numFmtId="0" fontId="8" fillId="2" borderId="0" xfId="0" applyFont="1" applyFill="1" applyAlignment="1">
      <alignment horizontal="center"/>
    </xf>
    <xf numFmtId="3" fontId="8" fillId="2" borderId="0" xfId="0" applyNumberFormat="1" applyFont="1" applyFill="1"/>
    <xf numFmtId="0" fontId="12" fillId="2" borderId="7" xfId="0" applyFont="1" applyFill="1" applyBorder="1" applyAlignment="1">
      <alignment horizontal="left" vertical="center" wrapText="1"/>
    </xf>
    <xf numFmtId="0" fontId="8" fillId="2" borderId="1" xfId="0" applyFont="1" applyFill="1" applyBorder="1"/>
    <xf numFmtId="0" fontId="8" fillId="2" borderId="1" xfId="0" applyFont="1" applyFill="1" applyBorder="1" applyAlignment="1">
      <alignment horizontal="center" vertical="center"/>
    </xf>
    <xf numFmtId="0" fontId="13" fillId="2" borderId="2"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5" xfId="0" applyFont="1" applyFill="1" applyBorder="1" applyAlignment="1">
      <alignment horizontal="left" vertical="center" wrapText="1"/>
    </xf>
    <xf numFmtId="0" fontId="15" fillId="3" borderId="5" xfId="0" applyFont="1" applyFill="1" applyBorder="1" applyAlignment="1">
      <alignment horizontal="center" vertical="center" wrapText="1"/>
    </xf>
    <xf numFmtId="3" fontId="8" fillId="2" borderId="6" xfId="0" applyNumberFormat="1" applyFont="1" applyFill="1" applyBorder="1" applyAlignment="1">
      <alignment horizontal="center" vertical="center" wrapText="1"/>
    </xf>
    <xf numFmtId="3" fontId="12" fillId="2" borderId="7" xfId="0" applyNumberFormat="1" applyFont="1" applyFill="1" applyBorder="1" applyAlignment="1">
      <alignment horizontal="center" vertical="center" wrapText="1"/>
    </xf>
    <xf numFmtId="166" fontId="9" fillId="2" borderId="1" xfId="0" applyNumberFormat="1" applyFont="1" applyFill="1" applyBorder="1" applyAlignment="1">
      <alignment horizontal="right" vertical="center" wrapText="1"/>
    </xf>
    <xf numFmtId="0" fontId="8" fillId="2" borderId="12" xfId="0" applyFont="1" applyFill="1" applyBorder="1" applyAlignment="1">
      <alignment horizontal="center" vertical="center" wrapText="1"/>
    </xf>
    <xf numFmtId="0" fontId="8" fillId="2" borderId="12" xfId="0" applyFont="1" applyFill="1" applyBorder="1" applyAlignment="1">
      <alignment horizontal="left" vertical="center" wrapText="1"/>
    </xf>
    <xf numFmtId="2" fontId="9" fillId="2" borderId="12" xfId="0" applyNumberFormat="1" applyFont="1" applyFill="1" applyBorder="1" applyAlignment="1">
      <alignment horizontal="center" vertical="center" wrapText="1"/>
    </xf>
    <xf numFmtId="3" fontId="9" fillId="2" borderId="12" xfId="0" applyNumberFormat="1" applyFont="1" applyFill="1" applyBorder="1" applyAlignment="1">
      <alignment horizontal="center" vertical="center" wrapText="1"/>
    </xf>
    <xf numFmtId="0" fontId="9" fillId="2" borderId="8" xfId="0" applyFont="1" applyFill="1" applyBorder="1" applyAlignment="1">
      <alignment vertical="center"/>
    </xf>
    <xf numFmtId="0" fontId="9" fillId="2" borderId="10" xfId="0" applyFont="1" applyFill="1" applyBorder="1" applyAlignment="1">
      <alignment vertical="center"/>
    </xf>
    <xf numFmtId="0" fontId="15" fillId="3" borderId="9" xfId="0" applyFont="1" applyFill="1" applyBorder="1" applyAlignment="1">
      <alignment vertical="center" wrapText="1"/>
    </xf>
    <xf numFmtId="0" fontId="15" fillId="3" borderId="8" xfId="0" applyFont="1" applyFill="1" applyBorder="1" applyAlignment="1">
      <alignment vertical="center"/>
    </xf>
    <xf numFmtId="0" fontId="8" fillId="2" borderId="1" xfId="0" applyFont="1" applyFill="1" applyBorder="1" applyAlignment="1">
      <alignment horizontal="center"/>
    </xf>
    <xf numFmtId="0" fontId="15" fillId="3" borderId="10" xfId="0" applyFont="1" applyFill="1" applyBorder="1" applyAlignment="1">
      <alignment horizontal="right" vertical="center" wrapText="1"/>
    </xf>
    <xf numFmtId="0" fontId="13" fillId="2" borderId="0" xfId="0" applyFont="1" applyFill="1" applyAlignment="1">
      <alignment vertical="center" wrapText="1"/>
    </xf>
    <xf numFmtId="0" fontId="8" fillId="4" borderId="8" xfId="0" applyFont="1" applyFill="1" applyBorder="1"/>
    <xf numFmtId="0" fontId="8" fillId="4" borderId="9" xfId="0" applyFont="1" applyFill="1" applyBorder="1"/>
    <xf numFmtId="0" fontId="8" fillId="4" borderId="10" xfId="0" applyFont="1" applyFill="1" applyBorder="1"/>
    <xf numFmtId="166" fontId="8" fillId="2" borderId="6" xfId="26" applyNumberFormat="1" applyFont="1" applyFill="1" applyBorder="1" applyAlignment="1">
      <alignment horizontal="right" vertical="center" wrapText="1"/>
    </xf>
    <xf numFmtId="166" fontId="8" fillId="2" borderId="6" xfId="26" applyNumberFormat="1" applyFont="1" applyFill="1" applyBorder="1" applyAlignment="1" applyProtection="1">
      <alignment horizontal="right" vertical="center" wrapText="1"/>
      <protection locked="0"/>
    </xf>
    <xf numFmtId="166" fontId="12" fillId="2" borderId="7" xfId="26" applyNumberFormat="1" applyFont="1" applyFill="1" applyBorder="1" applyAlignment="1" applyProtection="1">
      <alignment horizontal="right" vertical="center" wrapText="1"/>
      <protection locked="0"/>
    </xf>
    <xf numFmtId="166" fontId="12" fillId="2" borderId="7" xfId="26" applyNumberFormat="1" applyFont="1" applyFill="1" applyBorder="1" applyAlignment="1">
      <alignment horizontal="right" vertical="center" wrapText="1"/>
    </xf>
    <xf numFmtId="0" fontId="16" fillId="2" borderId="0" xfId="0" applyFont="1" applyFill="1" applyAlignment="1">
      <alignment horizontal="center"/>
    </xf>
    <xf numFmtId="0" fontId="16" fillId="2" borderId="0" xfId="0" applyFont="1" applyFill="1" applyAlignment="1">
      <alignment horizontal="left"/>
    </xf>
    <xf numFmtId="0" fontId="8" fillId="4" borderId="8" xfId="0" applyFont="1" applyFill="1" applyBorder="1" applyAlignment="1">
      <alignment horizontal="left"/>
    </xf>
    <xf numFmtId="0" fontId="8" fillId="4" borderId="10" xfId="0" applyFont="1" applyFill="1" applyBorder="1" applyAlignment="1">
      <alignment horizontal="left"/>
    </xf>
    <xf numFmtId="0" fontId="8" fillId="4" borderId="9" xfId="0" applyFont="1" applyFill="1" applyBorder="1" applyAlignment="1">
      <alignment horizontal="left"/>
    </xf>
    <xf numFmtId="166" fontId="10" fillId="2" borderId="2" xfId="26" applyNumberFormat="1" applyFont="1" applyFill="1" applyBorder="1" applyAlignment="1">
      <alignment horizontal="right" vertical="center" wrapText="1"/>
    </xf>
    <xf numFmtId="0" fontId="13" fillId="2" borderId="0" xfId="0" applyFont="1" applyFill="1" applyAlignment="1">
      <alignment vertical="center"/>
    </xf>
    <xf numFmtId="166" fontId="8" fillId="2" borderId="4" xfId="26" applyNumberFormat="1" applyFont="1" applyFill="1" applyBorder="1" applyAlignment="1">
      <alignment horizontal="right" vertical="center" wrapText="1"/>
    </xf>
    <xf numFmtId="3" fontId="12" fillId="2" borderId="15" xfId="0" applyNumberFormat="1"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0" borderId="6" xfId="0" applyFont="1" applyBorder="1" applyAlignment="1">
      <alignment horizontal="left" vertical="center" wrapText="1"/>
    </xf>
    <xf numFmtId="3" fontId="12" fillId="0" borderId="7" xfId="0" applyNumberFormat="1" applyFont="1" applyBorder="1" applyAlignment="1">
      <alignment horizontal="center" vertical="center" wrapText="1"/>
    </xf>
    <xf numFmtId="166" fontId="8" fillId="0" borderId="6" xfId="26" applyNumberFormat="1" applyFont="1" applyFill="1" applyBorder="1" applyAlignment="1" applyProtection="1">
      <alignment horizontal="right" vertical="center" wrapText="1"/>
      <protection locked="0"/>
    </xf>
    <xf numFmtId="0" fontId="8" fillId="7" borderId="6" xfId="0" applyFont="1" applyFill="1" applyBorder="1" applyAlignment="1">
      <alignment horizontal="center" vertical="center" wrapText="1"/>
    </xf>
    <xf numFmtId="0" fontId="12" fillId="7" borderId="7" xfId="0" applyFont="1" applyFill="1" applyBorder="1" applyAlignment="1">
      <alignment horizontal="center" vertical="center" wrapText="1"/>
    </xf>
    <xf numFmtId="0" fontId="9" fillId="2" borderId="7" xfId="0" applyFont="1" applyFill="1" applyBorder="1" applyAlignment="1">
      <alignment horizontal="center" vertical="center" wrapText="1"/>
    </xf>
    <xf numFmtId="166" fontId="8" fillId="0" borderId="6" xfId="26" applyNumberFormat="1" applyFont="1" applyFill="1" applyBorder="1" applyAlignment="1">
      <alignment horizontal="right" vertical="center" wrapText="1"/>
    </xf>
    <xf numFmtId="166" fontId="12" fillId="2" borderId="6" xfId="26" applyNumberFormat="1" applyFont="1" applyFill="1" applyBorder="1" applyAlignment="1" applyProtection="1">
      <alignment horizontal="right" vertical="center" wrapText="1"/>
      <protection locked="0"/>
    </xf>
    <xf numFmtId="166" fontId="12" fillId="2" borderId="6" xfId="26" applyNumberFormat="1" applyFont="1" applyFill="1" applyBorder="1" applyAlignment="1">
      <alignment horizontal="right" vertical="center" wrapText="1"/>
    </xf>
    <xf numFmtId="0" fontId="8" fillId="2" borderId="7" xfId="0" applyFont="1" applyFill="1" applyBorder="1" applyAlignment="1">
      <alignment horizontal="center" vertical="center" wrapText="1"/>
    </xf>
    <xf numFmtId="3" fontId="8" fillId="2" borderId="7" xfId="0" applyNumberFormat="1" applyFont="1" applyFill="1" applyBorder="1" applyAlignment="1">
      <alignment horizontal="center" vertical="center" wrapText="1"/>
    </xf>
    <xf numFmtId="166" fontId="8" fillId="0" borderId="4" xfId="26" applyNumberFormat="1" applyFont="1" applyFill="1" applyBorder="1" applyAlignment="1" applyProtection="1">
      <alignment horizontal="right" vertical="center" wrapText="1"/>
      <protection locked="0"/>
    </xf>
    <xf numFmtId="0" fontId="8" fillId="7" borderId="4" xfId="0" applyFont="1" applyFill="1" applyBorder="1" applyAlignment="1">
      <alignment horizontal="center" vertical="center" wrapText="1"/>
    </xf>
    <xf numFmtId="0" fontId="8" fillId="0" borderId="4" xfId="0" applyFont="1" applyBorder="1" applyAlignment="1">
      <alignment horizontal="left" vertical="center" wrapText="1"/>
    </xf>
    <xf numFmtId="0" fontId="8" fillId="0" borderId="0" xfId="0" applyFont="1"/>
    <xf numFmtId="166" fontId="12" fillId="0" borderId="7" xfId="26" applyNumberFormat="1" applyFont="1" applyFill="1" applyBorder="1" applyAlignment="1" applyProtection="1">
      <alignment horizontal="right" vertical="center" wrapText="1"/>
      <protection locked="0"/>
    </xf>
    <xf numFmtId="166" fontId="12" fillId="0" borderId="7" xfId="26" applyNumberFormat="1" applyFont="1" applyFill="1" applyBorder="1" applyAlignment="1">
      <alignment horizontal="right" vertical="center" wrapText="1"/>
    </xf>
    <xf numFmtId="0" fontId="8" fillId="6" borderId="4"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8" fillId="6" borderId="0" xfId="0" applyFont="1" applyFill="1" applyAlignment="1">
      <alignment horizontal="center" vertical="center" wrapText="1"/>
    </xf>
    <xf numFmtId="0" fontId="12" fillId="2" borderId="6" xfId="0" applyFont="1" applyFill="1" applyBorder="1" applyAlignment="1">
      <alignment horizontal="right" vertical="center" wrapText="1"/>
    </xf>
    <xf numFmtId="0" fontId="12" fillId="2" borderId="15" xfId="0" applyFont="1" applyFill="1" applyBorder="1" applyAlignment="1">
      <alignment horizontal="right" vertical="center" wrapText="1"/>
    </xf>
    <xf numFmtId="0" fontId="8" fillId="2" borderId="14" xfId="0" applyFont="1" applyFill="1" applyBorder="1"/>
    <xf numFmtId="0" fontId="12" fillId="7" borderId="0" xfId="0" applyFont="1" applyFill="1" applyAlignment="1">
      <alignment horizontal="center" vertical="center" wrapText="1"/>
    </xf>
    <xf numFmtId="0" fontId="12" fillId="2" borderId="18" xfId="0" applyFont="1" applyFill="1" applyBorder="1" applyAlignment="1">
      <alignment horizontal="center" vertical="center" wrapText="1"/>
    </xf>
    <xf numFmtId="0" fontId="8" fillId="0" borderId="17" xfId="0" applyFont="1" applyBorder="1" applyAlignment="1">
      <alignment horizontal="left" vertical="center" wrapText="1"/>
    </xf>
    <xf numFmtId="0" fontId="8" fillId="7" borderId="11"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12" fillId="2" borderId="19" xfId="0" applyFont="1" applyFill="1" applyBorder="1" applyAlignment="1">
      <alignment horizontal="center" vertical="center" wrapText="1"/>
    </xf>
    <xf numFmtId="166" fontId="12" fillId="2" borderId="15" xfId="26" applyNumberFormat="1" applyFont="1" applyFill="1" applyBorder="1" applyAlignment="1" applyProtection="1">
      <alignment horizontal="right" vertical="center" wrapText="1"/>
      <protection locked="0"/>
    </xf>
    <xf numFmtId="0" fontId="12" fillId="2" borderId="15" xfId="0" applyFont="1" applyFill="1" applyBorder="1" applyAlignment="1">
      <alignment horizontal="left" vertical="center" wrapText="1"/>
    </xf>
    <xf numFmtId="0" fontId="12" fillId="2" borderId="6" xfId="0" applyFont="1" applyFill="1" applyBorder="1" applyAlignment="1">
      <alignment horizontal="left" vertical="center" wrapText="1"/>
    </xf>
    <xf numFmtId="0" fontId="12" fillId="0" borderId="6" xfId="0" applyFont="1" applyBorder="1" applyAlignment="1">
      <alignment horizontal="right" vertical="center" wrapText="1"/>
    </xf>
    <xf numFmtId="0" fontId="12" fillId="2" borderId="6" xfId="0" applyFont="1" applyFill="1" applyBorder="1" applyAlignment="1">
      <alignment horizontal="center" vertical="center" wrapText="1"/>
    </xf>
    <xf numFmtId="3" fontId="12" fillId="2" borderId="6" xfId="0" applyNumberFormat="1" applyFont="1" applyFill="1" applyBorder="1" applyAlignment="1">
      <alignment horizontal="center" vertical="center" wrapText="1"/>
    </xf>
    <xf numFmtId="166" fontId="12" fillId="0" borderId="6" xfId="26" applyNumberFormat="1" applyFont="1" applyFill="1" applyBorder="1" applyAlignment="1" applyProtection="1">
      <alignment horizontal="right" vertical="center" wrapText="1"/>
      <protection locked="0"/>
    </xf>
    <xf numFmtId="0" fontId="12" fillId="2" borderId="17" xfId="0" applyFont="1" applyFill="1" applyBorder="1" applyAlignment="1">
      <alignment horizontal="right" vertical="center" wrapText="1"/>
    </xf>
    <xf numFmtId="0" fontId="9" fillId="8" borderId="20" xfId="0" applyFont="1" applyFill="1" applyBorder="1" applyAlignment="1">
      <alignment horizontal="center" vertical="center" wrapText="1"/>
    </xf>
    <xf numFmtId="0" fontId="8" fillId="6" borderId="16" xfId="0" applyFont="1" applyFill="1" applyBorder="1" applyAlignment="1">
      <alignment horizontal="center" vertical="center" wrapText="1"/>
    </xf>
    <xf numFmtId="0" fontId="12" fillId="0" borderId="17" xfId="0" applyFont="1" applyBorder="1" applyAlignment="1">
      <alignment horizontal="right" vertical="center" wrapText="1"/>
    </xf>
    <xf numFmtId="0" fontId="12" fillId="0" borderId="13" xfId="0" applyFont="1" applyBorder="1" applyAlignment="1">
      <alignment horizontal="center" vertical="center" wrapText="1"/>
    </xf>
    <xf numFmtId="0" fontId="12" fillId="0" borderId="7" xfId="0" applyFont="1" applyBorder="1" applyAlignment="1">
      <alignment horizontal="left" vertical="center" wrapText="1"/>
    </xf>
    <xf numFmtId="0" fontId="8" fillId="0" borderId="11" xfId="0" applyFont="1" applyBorder="1" applyAlignment="1">
      <alignment horizontal="center" vertical="center" wrapText="1"/>
    </xf>
    <xf numFmtId="0" fontId="18" fillId="0" borderId="6" xfId="0" applyFont="1" applyBorder="1" applyAlignment="1">
      <alignment horizontal="left" vertical="center" wrapText="1"/>
    </xf>
    <xf numFmtId="0" fontId="8" fillId="0" borderId="16" xfId="0" applyFont="1" applyBorder="1" applyAlignment="1">
      <alignment horizontal="center" vertical="center" wrapText="1"/>
    </xf>
    <xf numFmtId="0" fontId="20" fillId="0" borderId="7" xfId="0" applyFont="1" applyBorder="1" applyAlignment="1">
      <alignment horizontal="left" vertical="center" wrapText="1"/>
    </xf>
    <xf numFmtId="0" fontId="9" fillId="0" borderId="13" xfId="0" applyFont="1" applyBorder="1" applyAlignment="1">
      <alignment horizontal="center" vertical="center" wrapText="1"/>
    </xf>
    <xf numFmtId="0" fontId="12" fillId="0" borderId="7" xfId="0" applyFont="1" applyBorder="1" applyAlignment="1">
      <alignment horizontal="right" vertical="center" wrapText="1"/>
    </xf>
    <xf numFmtId="0" fontId="10" fillId="2" borderId="7" xfId="0" applyFont="1" applyFill="1" applyBorder="1" applyAlignment="1">
      <alignment horizontal="left" vertical="center" wrapText="1"/>
    </xf>
    <xf numFmtId="166" fontId="10" fillId="2" borderId="7" xfId="26" applyNumberFormat="1" applyFont="1" applyFill="1" applyBorder="1" applyAlignment="1">
      <alignment horizontal="right" vertical="center" wrapText="1"/>
    </xf>
    <xf numFmtId="0" fontId="12" fillId="2" borderId="0" xfId="0" applyFont="1" applyFill="1" applyAlignment="1">
      <alignment horizontal="right"/>
    </xf>
    <xf numFmtId="0" fontId="12" fillId="7" borderId="6" xfId="0" applyFont="1" applyFill="1" applyBorder="1" applyAlignment="1">
      <alignment horizontal="right" vertical="center" wrapText="1"/>
    </xf>
    <xf numFmtId="0" fontId="12" fillId="7" borderId="4" xfId="0" applyFont="1" applyFill="1" applyBorder="1" applyAlignment="1">
      <alignment horizontal="center" vertical="center" wrapText="1"/>
    </xf>
    <xf numFmtId="0" fontId="12" fillId="2" borderId="0" xfId="0" applyFont="1" applyFill="1"/>
    <xf numFmtId="0" fontId="9" fillId="0" borderId="0" xfId="0" applyFont="1" applyAlignment="1">
      <alignment horizontal="center" vertical="center" wrapText="1"/>
    </xf>
    <xf numFmtId="0" fontId="12" fillId="0" borderId="18" xfId="0" applyFont="1" applyBorder="1" applyAlignment="1">
      <alignment horizontal="center" vertical="center" wrapText="1"/>
    </xf>
    <xf numFmtId="0" fontId="9" fillId="8" borderId="7" xfId="0" applyFont="1" applyFill="1" applyBorder="1" applyAlignment="1">
      <alignment horizontal="center" vertical="center" wrapText="1"/>
    </xf>
    <xf numFmtId="0" fontId="10" fillId="2" borderId="18" xfId="0" applyFont="1" applyFill="1" applyBorder="1" applyAlignment="1">
      <alignment horizontal="left" vertical="center" wrapText="1"/>
    </xf>
    <xf numFmtId="0" fontId="12" fillId="2" borderId="18" xfId="0" applyFont="1" applyFill="1" applyBorder="1" applyAlignment="1">
      <alignment horizontal="right" vertical="center" wrapText="1"/>
    </xf>
    <xf numFmtId="0" fontId="8" fillId="0" borderId="17" xfId="0" applyFont="1" applyBorder="1" applyAlignment="1">
      <alignment horizontal="right" vertical="center" wrapText="1"/>
    </xf>
    <xf numFmtId="0" fontId="10" fillId="2" borderId="6" xfId="0" applyFont="1" applyFill="1" applyBorder="1" applyAlignment="1">
      <alignment horizontal="left" vertical="center" wrapText="1"/>
    </xf>
    <xf numFmtId="0" fontId="10" fillId="7" borderId="6" xfId="0" applyFont="1" applyFill="1" applyBorder="1" applyAlignment="1">
      <alignment horizontal="center" vertical="center" wrapText="1"/>
    </xf>
    <xf numFmtId="0" fontId="10" fillId="2" borderId="0" xfId="0" applyFont="1" applyFill="1"/>
    <xf numFmtId="166" fontId="12" fillId="2" borderId="6" xfId="26" applyNumberFormat="1" applyFont="1" applyFill="1" applyBorder="1" applyAlignment="1" applyProtection="1">
      <alignment horizontal="center" vertical="center" wrapText="1"/>
      <protection locked="0"/>
    </xf>
    <xf numFmtId="166" fontId="12" fillId="0" borderId="6" xfId="26" applyNumberFormat="1" applyFont="1" applyFill="1" applyBorder="1" applyAlignment="1" applyProtection="1">
      <alignment horizontal="center" vertical="center" wrapText="1"/>
      <protection locked="0"/>
    </xf>
    <xf numFmtId="166" fontId="12" fillId="2" borderId="6" xfId="26" applyNumberFormat="1"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7" borderId="3" xfId="0" applyFont="1" applyFill="1" applyBorder="1" applyAlignment="1">
      <alignment horizontal="center" vertical="center" wrapText="1"/>
    </xf>
    <xf numFmtId="166" fontId="12" fillId="2" borderId="7" xfId="26" applyNumberFormat="1" applyFont="1" applyFill="1" applyBorder="1" applyAlignment="1" applyProtection="1">
      <alignment horizontal="center" vertical="center" wrapText="1"/>
      <protection locked="0"/>
    </xf>
    <xf numFmtId="166" fontId="12" fillId="2" borderId="7" xfId="26" applyNumberFormat="1" applyFont="1" applyFill="1" applyBorder="1" applyAlignment="1">
      <alignment horizontal="center" vertical="center" wrapText="1"/>
    </xf>
    <xf numFmtId="0" fontId="12" fillId="2" borderId="15" xfId="0" applyFont="1" applyFill="1" applyBorder="1" applyAlignment="1">
      <alignment horizontal="center" vertical="center" wrapText="1"/>
    </xf>
    <xf numFmtId="166" fontId="12" fillId="2" borderId="15" xfId="26" applyNumberFormat="1" applyFont="1" applyFill="1" applyBorder="1" applyAlignment="1" applyProtection="1">
      <alignment horizontal="center" vertical="center" wrapText="1"/>
      <protection locked="0"/>
    </xf>
    <xf numFmtId="166" fontId="8" fillId="0" borderId="6" xfId="26" applyNumberFormat="1" applyFont="1" applyFill="1" applyBorder="1" applyAlignment="1" applyProtection="1">
      <alignment horizontal="center" vertical="center" wrapText="1"/>
      <protection locked="0"/>
    </xf>
    <xf numFmtId="166" fontId="8" fillId="2" borderId="6" xfId="26" applyNumberFormat="1" applyFont="1" applyFill="1" applyBorder="1" applyAlignment="1">
      <alignment horizontal="center" vertical="center" wrapText="1"/>
    </xf>
    <xf numFmtId="166" fontId="8" fillId="2" borderId="7" xfId="26" applyNumberFormat="1" applyFont="1" applyFill="1" applyBorder="1" applyAlignment="1" applyProtection="1">
      <alignment horizontal="center" vertical="center" wrapText="1"/>
      <protection locked="0"/>
    </xf>
    <xf numFmtId="166" fontId="8" fillId="2" borderId="6" xfId="26" applyNumberFormat="1" applyFont="1" applyFill="1" applyBorder="1" applyAlignment="1" applyProtection="1">
      <alignment horizontal="center" vertical="center" wrapText="1"/>
      <protection locked="0"/>
    </xf>
    <xf numFmtId="166" fontId="12" fillId="0" borderId="7" xfId="26" applyNumberFormat="1" applyFont="1" applyFill="1" applyBorder="1" applyAlignment="1" applyProtection="1">
      <alignment horizontal="center" vertical="center" wrapText="1"/>
      <protection locked="0"/>
    </xf>
    <xf numFmtId="0" fontId="12" fillId="0" borderId="4" xfId="0" applyFont="1" applyBorder="1" applyAlignment="1">
      <alignment horizontal="right" vertical="center" wrapText="1"/>
    </xf>
    <xf numFmtId="0" fontId="8" fillId="0" borderId="21" xfId="0" applyFont="1" applyBorder="1"/>
    <xf numFmtId="0" fontId="10" fillId="0" borderId="6" xfId="0" applyFont="1" applyBorder="1" applyAlignment="1">
      <alignment horizontal="left" vertical="center" wrapText="1"/>
    </xf>
    <xf numFmtId="0" fontId="10" fillId="0" borderId="4" xfId="0" applyFont="1" applyBorder="1" applyAlignment="1">
      <alignment horizontal="left" vertical="center" wrapText="1"/>
    </xf>
    <xf numFmtId="0" fontId="12" fillId="0" borderId="4" xfId="0" applyFont="1" applyBorder="1" applyAlignment="1">
      <alignment horizontal="left" vertical="center" wrapText="1"/>
    </xf>
    <xf numFmtId="166" fontId="12" fillId="2" borderId="6" xfId="0" applyNumberFormat="1" applyFont="1" applyFill="1" applyBorder="1" applyAlignment="1">
      <alignment horizontal="right" vertical="center" wrapText="1"/>
    </xf>
    <xf numFmtId="168" fontId="12" fillId="0" borderId="7" xfId="0" applyNumberFormat="1" applyFont="1" applyBorder="1" applyAlignment="1">
      <alignment horizontal="center" vertical="center" wrapText="1"/>
    </xf>
    <xf numFmtId="0" fontId="12" fillId="2" borderId="18" xfId="0" applyFont="1" applyFill="1" applyBorder="1" applyAlignment="1">
      <alignment horizontal="left" vertical="center" wrapText="1"/>
    </xf>
    <xf numFmtId="0" fontId="8" fillId="2" borderId="15" xfId="0" applyFont="1" applyFill="1" applyBorder="1" applyAlignment="1">
      <alignment horizontal="left" vertical="center" wrapText="1"/>
    </xf>
    <xf numFmtId="3" fontId="8" fillId="2" borderId="15" xfId="0" applyNumberFormat="1" applyFont="1" applyFill="1" applyBorder="1" applyAlignment="1">
      <alignment horizontal="center" vertical="center" wrapText="1"/>
    </xf>
    <xf numFmtId="0" fontId="10" fillId="0" borderId="7" xfId="0" applyFont="1" applyBorder="1" applyAlignment="1">
      <alignment horizontal="left" vertical="center" wrapText="1"/>
    </xf>
    <xf numFmtId="166" fontId="8" fillId="0" borderId="7" xfId="26" applyNumberFormat="1" applyFont="1" applyFill="1" applyBorder="1" applyAlignment="1" applyProtection="1">
      <alignment horizontal="center" vertical="center" wrapText="1"/>
      <protection locked="0"/>
    </xf>
    <xf numFmtId="0" fontId="13" fillId="0" borderId="22" xfId="0" applyFont="1" applyBorder="1" applyAlignment="1">
      <alignment horizontal="left" vertical="center" wrapText="1"/>
    </xf>
    <xf numFmtId="0" fontId="14" fillId="2" borderId="23" xfId="0" applyFont="1" applyFill="1" applyBorder="1" applyAlignment="1">
      <alignment horizontal="left" vertical="center" wrapText="1"/>
    </xf>
    <xf numFmtId="0" fontId="14" fillId="2" borderId="24" xfId="0" applyFont="1" applyFill="1" applyBorder="1" applyAlignment="1">
      <alignment horizontal="center" vertical="center" wrapText="1"/>
    </xf>
    <xf numFmtId="1" fontId="14" fillId="2" borderId="24" xfId="0" applyNumberFormat="1" applyFont="1" applyFill="1" applyBorder="1" applyAlignment="1">
      <alignment horizontal="center" vertical="center" wrapText="1"/>
    </xf>
    <xf numFmtId="166" fontId="14" fillId="2" borderId="24" xfId="26" applyNumberFormat="1" applyFont="1" applyFill="1" applyBorder="1" applyAlignment="1" applyProtection="1">
      <alignment horizontal="right" vertical="center" wrapText="1"/>
      <protection locked="0"/>
    </xf>
    <xf numFmtId="166" fontId="14" fillId="2" borderId="25" xfId="26" applyNumberFormat="1" applyFont="1" applyFill="1" applyBorder="1" applyAlignment="1">
      <alignment horizontal="right" vertical="center" wrapText="1"/>
    </xf>
    <xf numFmtId="166" fontId="8" fillId="0" borderId="4" xfId="26" applyNumberFormat="1" applyFont="1" applyFill="1" applyBorder="1" applyAlignment="1" applyProtection="1">
      <alignment horizontal="left" vertical="center" wrapText="1"/>
      <protection locked="0"/>
    </xf>
    <xf numFmtId="0" fontId="8" fillId="2" borderId="19" xfId="0" applyFont="1" applyFill="1" applyBorder="1" applyAlignment="1">
      <alignment horizontal="center" vertical="center" wrapText="1"/>
    </xf>
    <xf numFmtId="166" fontId="8" fillId="2" borderId="15" xfId="26" applyNumberFormat="1" applyFont="1" applyFill="1" applyBorder="1" applyAlignment="1" applyProtection="1">
      <alignment horizontal="center" vertical="center" wrapText="1"/>
      <protection locked="0"/>
    </xf>
    <xf numFmtId="0" fontId="20" fillId="0" borderId="7" xfId="0" applyFont="1" applyBorder="1" applyAlignment="1">
      <alignment horizontal="right" vertical="center" wrapText="1"/>
    </xf>
    <xf numFmtId="166" fontId="10" fillId="2" borderId="2" xfId="26" applyNumberFormat="1" applyFont="1" applyFill="1" applyBorder="1" applyAlignment="1">
      <alignment horizontal="left" vertical="center" wrapText="1"/>
    </xf>
    <xf numFmtId="166" fontId="12" fillId="0" borderId="4" xfId="26" applyNumberFormat="1" applyFont="1" applyFill="1" applyBorder="1" applyAlignment="1" applyProtection="1">
      <alignment horizontal="right" vertical="center" wrapText="1"/>
      <protection locked="0"/>
    </xf>
    <xf numFmtId="0" fontId="8" fillId="2" borderId="11" xfId="0" applyFont="1" applyFill="1" applyBorder="1" applyAlignment="1">
      <alignment horizontal="center" vertical="center" wrapText="1"/>
    </xf>
  </cellXfs>
  <cellStyles count="27">
    <cellStyle name="Lien hypertexte 2" xfId="1" xr:uid="{00000000-0005-0000-0000-000000000000}"/>
    <cellStyle name="Lien hypertexte 3" xfId="2" xr:uid="{00000000-0005-0000-0000-000001000000}"/>
    <cellStyle name="Milliers 2" xfId="3" xr:uid="{00000000-0005-0000-0000-000002000000}"/>
    <cellStyle name="Milliers 2 2" xfId="4" xr:uid="{00000000-0005-0000-0000-000003000000}"/>
    <cellStyle name="Milliers 3" xfId="5" xr:uid="{00000000-0005-0000-0000-000004000000}"/>
    <cellStyle name="Milliers 4" xfId="6" xr:uid="{00000000-0005-0000-0000-000005000000}"/>
    <cellStyle name="Monétaire" xfId="26" builtinId="4"/>
    <cellStyle name="Monétaire 10" xfId="7" xr:uid="{00000000-0005-0000-0000-000007000000}"/>
    <cellStyle name="Monétaire 2" xfId="8" xr:uid="{00000000-0005-0000-0000-000008000000}"/>
    <cellStyle name="Normal" xfId="0" builtinId="0"/>
    <cellStyle name="Normal 2" xfId="9" xr:uid="{00000000-0005-0000-0000-00000A000000}"/>
    <cellStyle name="Normal 2 2" xfId="10" xr:uid="{00000000-0005-0000-0000-00000B000000}"/>
    <cellStyle name="Normal 2 2 2" xfId="11" xr:uid="{00000000-0005-0000-0000-00000C000000}"/>
    <cellStyle name="Normal 2 2 3" xfId="12" xr:uid="{00000000-0005-0000-0000-00000D000000}"/>
    <cellStyle name="Normal 2 2 4" xfId="13" xr:uid="{00000000-0005-0000-0000-00000E000000}"/>
    <cellStyle name="Normal 2 2 5" xfId="14" xr:uid="{00000000-0005-0000-0000-00000F000000}"/>
    <cellStyle name="Normal 2 3" xfId="15" xr:uid="{00000000-0005-0000-0000-000010000000}"/>
    <cellStyle name="Normal 2 3 2" xfId="16" xr:uid="{00000000-0005-0000-0000-000011000000}"/>
    <cellStyle name="Normal 2 4" xfId="17" xr:uid="{00000000-0005-0000-0000-000012000000}"/>
    <cellStyle name="Normal 3" xfId="18" xr:uid="{00000000-0005-0000-0000-000013000000}"/>
    <cellStyle name="Normal 3 2" xfId="19" xr:uid="{00000000-0005-0000-0000-000014000000}"/>
    <cellStyle name="Normal 3 3" xfId="20" xr:uid="{00000000-0005-0000-0000-000015000000}"/>
    <cellStyle name="Normal 4" xfId="21" xr:uid="{00000000-0005-0000-0000-000016000000}"/>
    <cellStyle name="Normal 5" xfId="22" xr:uid="{00000000-0005-0000-0000-000017000000}"/>
    <cellStyle name="Normal 7" xfId="23" xr:uid="{00000000-0005-0000-0000-000018000000}"/>
    <cellStyle name="Pourcentage 2" xfId="24" xr:uid="{00000000-0005-0000-0000-00001A000000}"/>
    <cellStyle name="Pourcentage 3" xfId="25" xr:uid="{00000000-0005-0000-0000-00001B000000}"/>
  </cellStyles>
  <dxfs count="0"/>
  <tableStyles count="0" defaultTableStyle="TableStyleMedium9" defaultPivotStyle="PivotStyleLight16"/>
  <colors>
    <mruColors>
      <color rgb="FFFEFB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28575</xdr:colOff>
          <xdr:row>17</xdr:row>
          <xdr:rowOff>19050</xdr:rowOff>
        </xdr:from>
        <xdr:to>
          <xdr:col>0</xdr:col>
          <xdr:colOff>238125</xdr:colOff>
          <xdr:row>17</xdr:row>
          <xdr:rowOff>266700</xdr:rowOff>
        </xdr:to>
        <xdr:sp macro="" textlink="">
          <xdr:nvSpPr>
            <xdr:cNvPr id="266241" name="Button 1" hidden="1">
              <a:extLst>
                <a:ext uri="{63B3BB69-23CF-44E3-9099-C40C66FF867C}">
                  <a14:compatExt spid="_x0000_s266241"/>
                </a:ext>
                <a:ext uri="{FF2B5EF4-FFF2-40B4-BE49-F238E27FC236}">
                  <a16:creationId xmlns:a16="http://schemas.microsoft.com/office/drawing/2014/main" id="{00000000-0008-0000-0000-0000011004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fr-FR" sz="600" b="0" i="0" u="none" strike="noStrike" baseline="0">
                  <a:solidFill>
                    <a:srgbClr val="2E3464"/>
                  </a:solidFill>
                  <a:latin typeface="PT Sans"/>
                </a:rPr>
                <a:t>Niv. Titre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7</xdr:col>
          <xdr:colOff>0</xdr:colOff>
          <xdr:row>5</xdr:row>
          <xdr:rowOff>66675</xdr:rowOff>
        </xdr:from>
        <xdr:to>
          <xdr:col>7</xdr:col>
          <xdr:colOff>0</xdr:colOff>
          <xdr:row>7</xdr:row>
          <xdr:rowOff>114300</xdr:rowOff>
        </xdr:to>
        <xdr:sp macro="" textlink="">
          <xdr:nvSpPr>
            <xdr:cNvPr id="266246" name="Button 6" hidden="1">
              <a:extLst>
                <a:ext uri="{63B3BB69-23CF-44E3-9099-C40C66FF867C}">
                  <a14:compatExt spid="_x0000_s266246"/>
                </a:ext>
                <a:ext uri="{FF2B5EF4-FFF2-40B4-BE49-F238E27FC236}">
                  <a16:creationId xmlns:a16="http://schemas.microsoft.com/office/drawing/2014/main" id="{00000000-0008-0000-0000-0000061004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fr-FR" sz="800" b="0" i="0" u="none" strike="noStrike" baseline="0">
                  <a:solidFill>
                    <a:srgbClr val="2E3464"/>
                  </a:solidFill>
                  <a:latin typeface="PT Sans"/>
                </a:rPr>
                <a:t>Ajouter/supprimer colonne quantités entreprises</a:t>
              </a:r>
            </a:p>
          </xdr:txBody>
        </xdr:sp>
        <xdr:clientData fPrintsWithSheet="0"/>
      </xdr:twoCellAnchor>
    </mc:Choice>
    <mc:Fallback/>
  </mc:AlternateContent>
  <xdr:twoCellAnchor editAs="oneCell">
    <xdr:from>
      <xdr:col>1</xdr:col>
      <xdr:colOff>167640</xdr:colOff>
      <xdr:row>8</xdr:row>
      <xdr:rowOff>60960</xdr:rowOff>
    </xdr:from>
    <xdr:to>
      <xdr:col>2</xdr:col>
      <xdr:colOff>1952672</xdr:colOff>
      <xdr:row>14</xdr:row>
      <xdr:rowOff>404</xdr:rowOff>
    </xdr:to>
    <xdr:pic>
      <xdr:nvPicPr>
        <xdr:cNvPr id="4" name="Image 3">
          <a:extLst>
            <a:ext uri="{FF2B5EF4-FFF2-40B4-BE49-F238E27FC236}">
              <a16:creationId xmlns:a16="http://schemas.microsoft.com/office/drawing/2014/main" id="{69909BD3-3F88-497D-A0B9-F643702E4E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 y="335280"/>
          <a:ext cx="2394632" cy="8092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0</xdr:col>
          <xdr:colOff>28575</xdr:colOff>
          <xdr:row>266</xdr:row>
          <xdr:rowOff>0</xdr:rowOff>
        </xdr:from>
        <xdr:to>
          <xdr:col>0</xdr:col>
          <xdr:colOff>238125</xdr:colOff>
          <xdr:row>266</xdr:row>
          <xdr:rowOff>0</xdr:rowOff>
        </xdr:to>
        <xdr:sp macro="" textlink="">
          <xdr:nvSpPr>
            <xdr:cNvPr id="266247" name="Button 7" hidden="1">
              <a:extLst>
                <a:ext uri="{63B3BB69-23CF-44E3-9099-C40C66FF867C}">
                  <a14:compatExt spid="_x0000_s266247"/>
                </a:ext>
                <a:ext uri="{FF2B5EF4-FFF2-40B4-BE49-F238E27FC236}">
                  <a16:creationId xmlns:a16="http://schemas.microsoft.com/office/drawing/2014/main" id="{00000000-0008-0000-0000-0000071004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fr-FR" sz="600" b="0" i="0" u="none" strike="noStrike" baseline="0">
                  <a:solidFill>
                    <a:srgbClr val="2E3464"/>
                  </a:solidFill>
                  <a:latin typeface="PT Sans"/>
                </a:rPr>
                <a:t>Niv. Titre</a:t>
              </a:r>
            </a:p>
          </xdr:txBody>
        </xdr:sp>
        <xdr:clientData fPrintsWithSheet="0"/>
      </xdr:twoCellAnchor>
    </mc:Choice>
    <mc:Fallback/>
  </mc:AlternateContent>
</xdr:wsDr>
</file>

<file path=xl/persons/person.xml><?xml version="1.0" encoding="utf-8"?>
<personList xmlns="http://schemas.microsoft.com/office/spreadsheetml/2018/threadedcomments" xmlns:x="http://schemas.openxmlformats.org/spreadsheetml/2006/main">
  <person displayName="Kevin ROUSSEAU" id="{93793A6E-6ED6-4447-B16B-3D12A1C8ECA8}" userId="S::kevin.rousseau@nepsen.fr::3f728919-8e29-4e7b-b9d0-3b1b82776fae" providerId="AD"/>
</personList>
</file>

<file path=xl/theme/theme1.xml><?xml version="1.0" encoding="utf-8"?>
<a:theme xmlns:a="http://schemas.openxmlformats.org/drawingml/2006/main" name="2021-Excel-Thème-NEPSEN">
  <a:themeElements>
    <a:clrScheme name="NEPSEN">
      <a:dk1>
        <a:srgbClr val="233464"/>
      </a:dk1>
      <a:lt1>
        <a:sysClr val="window" lastClr="FFFFFF"/>
      </a:lt1>
      <a:dk2>
        <a:srgbClr val="233464"/>
      </a:dk2>
      <a:lt2>
        <a:srgbClr val="FFFFFF"/>
      </a:lt2>
      <a:accent1>
        <a:srgbClr val="2E3464"/>
      </a:accent1>
      <a:accent2>
        <a:srgbClr val="FFC000"/>
      </a:accent2>
      <a:accent3>
        <a:srgbClr val="C30A1D"/>
      </a:accent3>
      <a:accent4>
        <a:srgbClr val="F08100"/>
      </a:accent4>
      <a:accent5>
        <a:srgbClr val="79B63E"/>
      </a:accent5>
      <a:accent6>
        <a:srgbClr val="739DF1"/>
      </a:accent6>
      <a:hlink>
        <a:srgbClr val="233464"/>
      </a:hlink>
      <a:folHlink>
        <a:srgbClr val="FFC000"/>
      </a:folHlink>
    </a:clrScheme>
    <a:fontScheme name="2021-NEPSEN-Word">
      <a:majorFont>
        <a:latin typeface="Exo 2"/>
        <a:ea typeface=""/>
        <a:cs typeface=""/>
      </a:majorFont>
      <a:minorFont>
        <a:latin typeface="PT San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a:lstStyle/>
      <a:style>
        <a:lnRef idx="3">
          <a:schemeClr val="lt1"/>
        </a:lnRef>
        <a:fillRef idx="1">
          <a:schemeClr val="dk1"/>
        </a:fillRef>
        <a:effectRef idx="1">
          <a:schemeClr val="dk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69" dT="2025-12-05T10:28:54.44" personId="{93793A6E-6ED6-4447-B16B-3D12A1C8ECA8}" id="{D916B7F1-CE04-4788-8417-A764110FBEBC}">
    <text>Quel épaisseur ? Pour dessin Archi du chien assis</text>
  </threadedComment>
  <threadedComment ref="C110" dT="2026-01-09T13:46:16.94" personId="{93793A6E-6ED6-4447-B16B-3D12A1C8ECA8}" id="{0D0E7C1B-DA2F-482F-AA6B-04430F6F4A2C}">
    <text>Trier ce qui est dalle et mur béton et traverser cloisons</text>
  </threadedComment>
  <threadedComment ref="C116" dT="2026-01-09T13:46:16.94" personId="{93793A6E-6ED6-4447-B16B-3D12A1C8ECA8}" id="{E965D642-9D9E-4034-8E80-A3FECD40533C}">
    <text>Trier ce qui est dalle et mur béton et traverser cloisons</text>
  </threadedComment>
</ThreadedComments>
</file>

<file path=xl/worksheets/_rels/sheet1.xml.rels><?xml version="1.0" encoding="UTF-8" standalone="yes"?>
<Relationships xmlns="http://schemas.openxmlformats.org/package/2006/relationships"><Relationship Id="rId8" Type="http://schemas.microsoft.com/office/2017/10/relationships/threadedComment" Target="../threadedComments/threadedComment1.xml"/><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7A6DF-CDE2-41BF-970A-DCD8EB0254C0}">
  <sheetPr codeName="Feuil30">
    <tabColor rgb="FF92D050"/>
    <pageSetUpPr fitToPage="1"/>
  </sheetPr>
  <dimension ref="A1:G270"/>
  <sheetViews>
    <sheetView tabSelected="1" view="pageBreakPreview" zoomScale="115" zoomScaleNormal="100" zoomScaleSheetLayoutView="115" workbookViewId="0">
      <pane xSplit="7" ySplit="19" topLeftCell="H259" activePane="bottomRight" state="frozen"/>
      <selection activeCell="F138" sqref="F138"/>
      <selection pane="topRight" activeCell="F138" sqref="F138"/>
      <selection pane="bottomLeft" activeCell="F138" sqref="F138"/>
      <selection pane="bottomRight" activeCell="E271" sqref="E271"/>
    </sheetView>
  </sheetViews>
  <sheetFormatPr baseColWidth="10" defaultColWidth="4" defaultRowHeight="11.25" x14ac:dyDescent="0.2"/>
  <cols>
    <col min="1" max="1" width="3.75" style="1" customWidth="1"/>
    <col min="2" max="2" width="8" style="1" customWidth="1"/>
    <col min="3" max="3" width="45.875" style="1" customWidth="1"/>
    <col min="4" max="4" width="4.75" style="1" customWidth="1"/>
    <col min="5" max="5" width="7.5" style="1" customWidth="1"/>
    <col min="6" max="6" width="10.5" style="1" customWidth="1"/>
    <col min="7" max="7" width="11.5" style="15" customWidth="1"/>
    <col min="8" max="16384" width="4" style="1"/>
  </cols>
  <sheetData>
    <row r="1" spans="1:7" hidden="1" x14ac:dyDescent="0.2">
      <c r="A1" s="37" t="s">
        <v>13</v>
      </c>
      <c r="B1" s="38"/>
      <c r="C1" s="48"/>
      <c r="D1" s="38"/>
      <c r="E1" s="39"/>
      <c r="G1" s="1"/>
    </row>
    <row r="2" spans="1:7" hidden="1" x14ac:dyDescent="0.2">
      <c r="A2" s="17" t="s">
        <v>14</v>
      </c>
      <c r="B2" s="18" t="s">
        <v>15</v>
      </c>
      <c r="C2" s="18" t="s">
        <v>16</v>
      </c>
      <c r="D2" s="18" t="s">
        <v>17</v>
      </c>
      <c r="E2" s="18" t="s">
        <v>18</v>
      </c>
      <c r="G2" s="1"/>
    </row>
    <row r="3" spans="1:7" hidden="1" x14ac:dyDescent="0.2">
      <c r="A3" s="17" t="s">
        <v>394</v>
      </c>
      <c r="B3" s="34">
        <v>1</v>
      </c>
      <c r="C3" s="34">
        <v>5</v>
      </c>
      <c r="D3" s="34"/>
      <c r="E3" s="34"/>
      <c r="G3" s="1"/>
    </row>
    <row r="4" spans="1:7" hidden="1" x14ac:dyDescent="0.2">
      <c r="A4" s="46" t="s">
        <v>19</v>
      </c>
      <c r="B4" s="47"/>
      <c r="C4" s="14"/>
      <c r="D4" s="14"/>
      <c r="E4" s="14"/>
      <c r="G4" s="1"/>
    </row>
    <row r="5" spans="1:7" hidden="1" x14ac:dyDescent="0.2">
      <c r="A5" s="34">
        <v>2</v>
      </c>
      <c r="B5" s="34">
        <v>19</v>
      </c>
      <c r="C5" s="14"/>
      <c r="D5" s="14"/>
      <c r="E5" s="14"/>
      <c r="G5" s="1"/>
    </row>
    <row r="6" spans="1:7" hidden="1" x14ac:dyDescent="0.2">
      <c r="A6" s="45" t="s">
        <v>20</v>
      </c>
      <c r="B6" s="14"/>
      <c r="C6" s="14"/>
      <c r="D6" s="14"/>
      <c r="E6" s="14"/>
      <c r="F6" s="14"/>
      <c r="G6" s="14"/>
    </row>
    <row r="7" spans="1:7" hidden="1" x14ac:dyDescent="0.2">
      <c r="A7" s="44">
        <v>1</v>
      </c>
      <c r="B7" s="14"/>
      <c r="C7" s="14"/>
      <c r="D7" s="14"/>
      <c r="E7" s="14"/>
      <c r="F7" s="14"/>
      <c r="G7" s="14"/>
    </row>
    <row r="8" spans="1:7" hidden="1" x14ac:dyDescent="0.2"/>
    <row r="9" spans="1:7" x14ac:dyDescent="0.2">
      <c r="D9" s="2" t="s">
        <v>397</v>
      </c>
      <c r="E9" s="2"/>
      <c r="G9" s="12"/>
    </row>
    <row r="10" spans="1:7" x14ac:dyDescent="0.2">
      <c r="D10" s="2" t="s">
        <v>2</v>
      </c>
      <c r="E10" s="3"/>
      <c r="G10" s="3"/>
    </row>
    <row r="11" spans="1:7" x14ac:dyDescent="0.2">
      <c r="D11" s="2" t="s">
        <v>3</v>
      </c>
      <c r="E11" s="3"/>
      <c r="G11" s="3"/>
    </row>
    <row r="12" spans="1:7" x14ac:dyDescent="0.2">
      <c r="A12" s="4"/>
      <c r="B12" s="4"/>
      <c r="C12" s="4"/>
      <c r="D12" s="2" t="s">
        <v>395</v>
      </c>
      <c r="E12" s="3"/>
      <c r="G12" s="3"/>
    </row>
    <row r="13" spans="1:7" x14ac:dyDescent="0.2">
      <c r="A13" s="4"/>
      <c r="B13" s="4"/>
      <c r="C13" s="4"/>
      <c r="D13" s="2" t="s">
        <v>396</v>
      </c>
      <c r="E13" s="5"/>
      <c r="G13" s="5"/>
    </row>
    <row r="14" spans="1:7" x14ac:dyDescent="0.2">
      <c r="A14" s="4"/>
      <c r="B14" s="4"/>
      <c r="C14" s="4"/>
      <c r="E14" s="5"/>
      <c r="F14" s="13"/>
      <c r="G14" s="5"/>
    </row>
    <row r="15" spans="1:7" x14ac:dyDescent="0.2">
      <c r="A15" s="4"/>
      <c r="B15" s="4"/>
      <c r="C15" s="4"/>
      <c r="E15" s="5"/>
      <c r="F15" s="13"/>
      <c r="G15" s="5"/>
    </row>
    <row r="16" spans="1:7" x14ac:dyDescent="0.2">
      <c r="B16" s="50"/>
      <c r="C16" s="36"/>
      <c r="D16" s="36"/>
      <c r="E16" s="36"/>
      <c r="F16" s="36"/>
      <c r="G16" s="36"/>
    </row>
    <row r="17" spans="1:7" ht="32.25" customHeight="1" x14ac:dyDescent="0.2">
      <c r="A17" s="4"/>
      <c r="B17" s="4"/>
      <c r="C17" s="4"/>
      <c r="E17" s="5"/>
      <c r="F17" s="13"/>
      <c r="G17" s="5"/>
    </row>
    <row r="18" spans="1:7" ht="21.6" customHeight="1" x14ac:dyDescent="0.2">
      <c r="A18" s="20" t="s">
        <v>21</v>
      </c>
      <c r="B18" s="20" t="s">
        <v>5</v>
      </c>
      <c r="C18" s="21" t="s">
        <v>6</v>
      </c>
      <c r="D18" s="22" t="s">
        <v>1</v>
      </c>
      <c r="E18" s="22" t="s">
        <v>34</v>
      </c>
      <c r="F18" s="22" t="s">
        <v>7</v>
      </c>
      <c r="G18" s="22" t="s">
        <v>35</v>
      </c>
    </row>
    <row r="19" spans="1:7" ht="12" thickBot="1" x14ac:dyDescent="0.25">
      <c r="A19" s="19">
        <v>2</v>
      </c>
      <c r="B19" s="145">
        <v>15</v>
      </c>
      <c r="C19" s="146" t="s">
        <v>156</v>
      </c>
      <c r="D19" s="147"/>
      <c r="E19" s="148"/>
      <c r="F19" s="149"/>
      <c r="G19" s="150"/>
    </row>
    <row r="20" spans="1:7" ht="12" thickBot="1" x14ac:dyDescent="0.25">
      <c r="A20" s="19"/>
      <c r="B20" s="145" t="s">
        <v>169</v>
      </c>
      <c r="C20" s="146" t="s">
        <v>168</v>
      </c>
      <c r="D20" s="147"/>
      <c r="E20" s="148"/>
      <c r="F20" s="149"/>
      <c r="G20" s="150">
        <f>G21+G24</f>
        <v>0</v>
      </c>
    </row>
    <row r="21" spans="1:7" x14ac:dyDescent="0.2">
      <c r="A21" s="6">
        <v>2</v>
      </c>
      <c r="B21" s="143" t="s">
        <v>157</v>
      </c>
      <c r="C21" s="104" t="s">
        <v>8</v>
      </c>
      <c r="D21" s="64"/>
      <c r="E21" s="65" t="s">
        <v>9</v>
      </c>
      <c r="F21" s="144"/>
      <c r="G21" s="49">
        <f>SUBTOTAL(9,G22:G23)</f>
        <v>0</v>
      </c>
    </row>
    <row r="22" spans="1:7" ht="56.25" x14ac:dyDescent="0.2">
      <c r="A22" s="7">
        <v>3</v>
      </c>
      <c r="B22" s="151" t="s">
        <v>158</v>
      </c>
      <c r="C22" s="151" t="s">
        <v>60</v>
      </c>
      <c r="D22" s="66" t="s">
        <v>10</v>
      </c>
      <c r="E22" s="90">
        <v>1</v>
      </c>
      <c r="F22" s="66"/>
      <c r="G22" s="51" t="str">
        <f>IF(OR(E22="",F22=""),"",E22*F22)</f>
        <v/>
      </c>
    </row>
    <row r="23" spans="1:7" x14ac:dyDescent="0.2">
      <c r="B23" s="134"/>
      <c r="C23" s="86"/>
      <c r="D23" s="77"/>
      <c r="E23" s="84"/>
      <c r="F23" s="52"/>
      <c r="G23" s="85"/>
    </row>
    <row r="24" spans="1:7" x14ac:dyDescent="0.2">
      <c r="A24" s="6">
        <v>2</v>
      </c>
      <c r="B24" s="135" t="s">
        <v>159</v>
      </c>
      <c r="C24" s="116" t="s">
        <v>141</v>
      </c>
      <c r="D24" s="7"/>
      <c r="E24" s="23" t="s">
        <v>9</v>
      </c>
      <c r="F24" s="128"/>
      <c r="G24" s="49">
        <f>SUBTOTAL(9,G25:G33)</f>
        <v>0</v>
      </c>
    </row>
    <row r="25" spans="1:7" x14ac:dyDescent="0.2">
      <c r="A25" s="7">
        <v>3</v>
      </c>
      <c r="B25" s="151" t="s">
        <v>160</v>
      </c>
      <c r="C25" s="55" t="s">
        <v>57</v>
      </c>
      <c r="D25" s="7" t="s">
        <v>10</v>
      </c>
      <c r="E25" s="23">
        <v>1</v>
      </c>
      <c r="F25" s="128"/>
      <c r="G25" s="129" t="str">
        <f>IF(OR(E25="",F25=""),"",E25*F25)</f>
        <v/>
      </c>
    </row>
    <row r="26" spans="1:7" x14ac:dyDescent="0.2">
      <c r="A26" s="7"/>
      <c r="B26" s="151" t="s">
        <v>161</v>
      </c>
      <c r="C26" s="55" t="s">
        <v>163</v>
      </c>
      <c r="D26" s="7"/>
      <c r="E26" s="23"/>
      <c r="F26" s="128"/>
      <c r="G26" s="129"/>
    </row>
    <row r="27" spans="1:7" x14ac:dyDescent="0.2">
      <c r="A27" s="58">
        <v>4</v>
      </c>
      <c r="B27" s="156" t="s">
        <v>164</v>
      </c>
      <c r="C27" s="88" t="s">
        <v>123</v>
      </c>
      <c r="D27" s="89" t="s">
        <v>10</v>
      </c>
      <c r="E27" s="90">
        <v>1</v>
      </c>
      <c r="F27" s="120"/>
      <c r="G27" s="121" t="str">
        <f>IF(OR(E27="",F27=""),"",E27*F27)</f>
        <v/>
      </c>
    </row>
    <row r="28" spans="1:7" x14ac:dyDescent="0.2">
      <c r="A28" s="58">
        <v>4</v>
      </c>
      <c r="B28" s="156" t="s">
        <v>165</v>
      </c>
      <c r="C28" s="88" t="s">
        <v>124</v>
      </c>
      <c r="D28" s="89" t="s">
        <v>10</v>
      </c>
      <c r="E28" s="90">
        <v>1</v>
      </c>
      <c r="F28" s="120"/>
      <c r="G28" s="121" t="str">
        <f>IF(OR(E28="",F28=""),"",E28*F28)</f>
        <v/>
      </c>
    </row>
    <row r="29" spans="1:7" ht="22.5" x14ac:dyDescent="0.2">
      <c r="A29" s="58">
        <v>4</v>
      </c>
      <c r="B29" s="156" t="s">
        <v>167</v>
      </c>
      <c r="C29" s="88" t="s">
        <v>36</v>
      </c>
      <c r="D29" s="89" t="s">
        <v>10</v>
      </c>
      <c r="E29" s="90">
        <v>1</v>
      </c>
      <c r="F29" s="120"/>
      <c r="G29" s="121" t="str">
        <f>IF(OR(E29="",F29=""),"",E29*F29)</f>
        <v/>
      </c>
    </row>
    <row r="30" spans="1:7" x14ac:dyDescent="0.2">
      <c r="A30" s="58"/>
      <c r="B30" s="156"/>
      <c r="C30" s="88"/>
      <c r="D30" s="89"/>
      <c r="E30" s="90"/>
      <c r="F30" s="120"/>
      <c r="G30" s="121"/>
    </row>
    <row r="31" spans="1:7" x14ac:dyDescent="0.2">
      <c r="A31" s="7">
        <v>3</v>
      </c>
      <c r="B31" s="151" t="s">
        <v>162</v>
      </c>
      <c r="C31" s="55" t="s">
        <v>58</v>
      </c>
      <c r="D31" s="7" t="s">
        <v>10</v>
      </c>
      <c r="E31" s="23">
        <v>1</v>
      </c>
      <c r="F31" s="128"/>
      <c r="G31" s="129" t="str">
        <f>IF(OR(E31="",F31=""),"",E31*F31)</f>
        <v/>
      </c>
    </row>
    <row r="32" spans="1:7" x14ac:dyDescent="0.2">
      <c r="A32" s="7">
        <v>3</v>
      </c>
      <c r="B32" s="151" t="s">
        <v>166</v>
      </c>
      <c r="C32" s="55" t="s">
        <v>59</v>
      </c>
      <c r="D32" s="7" t="s">
        <v>10</v>
      </c>
      <c r="E32" s="23">
        <v>1</v>
      </c>
      <c r="F32" s="128"/>
      <c r="G32" s="129" t="str">
        <f>IF(OR(E32="",F32=""),"",E32*F32)</f>
        <v/>
      </c>
    </row>
    <row r="33" spans="1:7" x14ac:dyDescent="0.2">
      <c r="A33" s="64"/>
      <c r="B33" s="134"/>
      <c r="C33" s="141"/>
      <c r="D33" s="54"/>
      <c r="E33" s="152"/>
      <c r="F33" s="142"/>
      <c r="G33" s="153"/>
    </row>
    <row r="34" spans="1:7" ht="12" thickBot="1" x14ac:dyDescent="0.25">
      <c r="A34" s="19">
        <v>3</v>
      </c>
      <c r="B34" s="145" t="s">
        <v>170</v>
      </c>
      <c r="C34" s="146" t="s">
        <v>61</v>
      </c>
      <c r="D34" s="147"/>
      <c r="E34" s="148" t="s">
        <v>9</v>
      </c>
      <c r="F34" s="149"/>
      <c r="G34" s="150">
        <f>G35+G39+G119+G127</f>
        <v>0</v>
      </c>
    </row>
    <row r="35" spans="1:7" x14ac:dyDescent="0.2">
      <c r="A35" s="112"/>
      <c r="B35" s="136" t="s">
        <v>171</v>
      </c>
      <c r="C35" s="113" t="s">
        <v>62</v>
      </c>
      <c r="D35" s="60"/>
      <c r="E35" s="65"/>
      <c r="F35" s="130"/>
      <c r="G35" s="49">
        <f>SUBTOTAL(9,G36:G38)</f>
        <v>0</v>
      </c>
    </row>
    <row r="36" spans="1:7" ht="90" x14ac:dyDescent="0.2">
      <c r="A36" s="58">
        <v>4</v>
      </c>
      <c r="B36" s="137" t="s">
        <v>172</v>
      </c>
      <c r="C36" s="115" t="s">
        <v>63</v>
      </c>
      <c r="D36" s="7" t="s">
        <v>1</v>
      </c>
      <c r="E36" s="23">
        <v>1</v>
      </c>
      <c r="F36" s="128"/>
      <c r="G36" s="129" t="str">
        <f>IF(OR(E36="",F36=""),"",E36*F36)</f>
        <v/>
      </c>
    </row>
    <row r="37" spans="1:7" ht="56.25" x14ac:dyDescent="0.2">
      <c r="A37" s="6">
        <v>3</v>
      </c>
      <c r="B37" s="137" t="s">
        <v>173</v>
      </c>
      <c r="C37" s="115" t="s">
        <v>155</v>
      </c>
      <c r="D37" s="80" t="s">
        <v>10</v>
      </c>
      <c r="E37" s="24">
        <v>1</v>
      </c>
      <c r="F37" s="124"/>
      <c r="G37" s="125" t="str">
        <f>IF(OR(E37="",F37=""),"",E37*F37)</f>
        <v/>
      </c>
    </row>
    <row r="38" spans="1:7" x14ac:dyDescent="0.2">
      <c r="A38" s="60"/>
      <c r="B38" s="134"/>
      <c r="C38" s="86"/>
      <c r="D38" s="126"/>
      <c r="E38" s="84"/>
      <c r="F38" s="52"/>
      <c r="G38" s="127"/>
    </row>
    <row r="39" spans="1:7" x14ac:dyDescent="0.2">
      <c r="A39" s="58">
        <v>4</v>
      </c>
      <c r="B39" s="135" t="s">
        <v>174</v>
      </c>
      <c r="C39" s="116" t="s">
        <v>64</v>
      </c>
      <c r="D39" s="7"/>
      <c r="E39" s="23" t="s">
        <v>9</v>
      </c>
      <c r="F39" s="128"/>
      <c r="G39" s="49">
        <f>SUBTOTAL(9,G40:G118)</f>
        <v>0</v>
      </c>
    </row>
    <row r="40" spans="1:7" x14ac:dyDescent="0.2">
      <c r="A40" s="58">
        <v>4</v>
      </c>
      <c r="B40" s="55" t="s">
        <v>175</v>
      </c>
      <c r="C40" s="8" t="s">
        <v>67</v>
      </c>
      <c r="D40" s="7"/>
      <c r="E40" s="7" t="s">
        <v>9</v>
      </c>
      <c r="F40" s="131"/>
      <c r="G40" s="131" t="str">
        <f>IF(OR(E40="",F40=""),"",E40*F40)</f>
        <v/>
      </c>
    </row>
    <row r="41" spans="1:7" ht="22.5" x14ac:dyDescent="0.2">
      <c r="A41" s="59"/>
      <c r="B41" s="97" t="s">
        <v>176</v>
      </c>
      <c r="C41" s="10" t="s">
        <v>65</v>
      </c>
      <c r="D41" s="80" t="s">
        <v>1</v>
      </c>
      <c r="E41" s="24">
        <v>2</v>
      </c>
      <c r="F41" s="124"/>
      <c r="G41" s="125" t="str">
        <f>IF(OR(E41="",F41=""),"",E41*F41)</f>
        <v/>
      </c>
    </row>
    <row r="42" spans="1:7" ht="22.5" x14ac:dyDescent="0.2">
      <c r="A42" s="59"/>
      <c r="B42" s="97" t="s">
        <v>177</v>
      </c>
      <c r="C42" s="10" t="s">
        <v>66</v>
      </c>
      <c r="D42" s="80" t="s">
        <v>1</v>
      </c>
      <c r="E42" s="24">
        <v>2</v>
      </c>
      <c r="F42" s="124"/>
      <c r="G42" s="125" t="str">
        <f>IF(OR(E42="",F42=""),"",E42*F42)</f>
        <v/>
      </c>
    </row>
    <row r="43" spans="1:7" x14ac:dyDescent="0.2">
      <c r="A43" s="59"/>
      <c r="B43" s="97"/>
      <c r="C43" s="114"/>
      <c r="D43" s="80"/>
      <c r="E43" s="24"/>
      <c r="F43" s="124"/>
      <c r="G43" s="125"/>
    </row>
    <row r="44" spans="1:7" ht="22.5" x14ac:dyDescent="0.2">
      <c r="A44" s="58">
        <v>4</v>
      </c>
      <c r="B44" s="55" t="s">
        <v>178</v>
      </c>
      <c r="C44" s="8" t="s">
        <v>83</v>
      </c>
      <c r="D44" s="7"/>
      <c r="E44" s="7" t="s">
        <v>9</v>
      </c>
      <c r="F44" s="131"/>
      <c r="G44" s="131" t="str">
        <f t="shared" ref="G44:G54" si="0">IF(OR(E44="",F44=""),"",E44*F44)</f>
        <v/>
      </c>
    </row>
    <row r="45" spans="1:7" x14ac:dyDescent="0.2">
      <c r="A45" s="59"/>
      <c r="B45" s="88" t="s">
        <v>179</v>
      </c>
      <c r="C45" s="10" t="s">
        <v>24</v>
      </c>
      <c r="D45" s="80" t="s">
        <v>0</v>
      </c>
      <c r="E45" s="24">
        <v>91</v>
      </c>
      <c r="F45" s="124"/>
      <c r="G45" s="125" t="str">
        <f t="shared" si="0"/>
        <v/>
      </c>
    </row>
    <row r="46" spans="1:7" x14ac:dyDescent="0.2">
      <c r="A46" s="59"/>
      <c r="B46" s="88" t="s">
        <v>180</v>
      </c>
      <c r="C46" s="10" t="s">
        <v>25</v>
      </c>
      <c r="D46" s="80" t="s">
        <v>0</v>
      </c>
      <c r="E46" s="24">
        <v>39</v>
      </c>
      <c r="F46" s="124"/>
      <c r="G46" s="125" t="str">
        <f t="shared" si="0"/>
        <v/>
      </c>
    </row>
    <row r="47" spans="1:7" x14ac:dyDescent="0.2">
      <c r="A47" s="59"/>
      <c r="B47" s="88" t="s">
        <v>181</v>
      </c>
      <c r="C47" s="10" t="s">
        <v>26</v>
      </c>
      <c r="D47" s="80" t="s">
        <v>0</v>
      </c>
      <c r="E47" s="24">
        <v>37</v>
      </c>
      <c r="F47" s="124"/>
      <c r="G47" s="125" t="str">
        <f t="shared" si="0"/>
        <v/>
      </c>
    </row>
    <row r="48" spans="1:7" x14ac:dyDescent="0.2">
      <c r="A48" s="59"/>
      <c r="B48" s="88" t="s">
        <v>182</v>
      </c>
      <c r="C48" s="10" t="s">
        <v>27</v>
      </c>
      <c r="D48" s="80" t="s">
        <v>0</v>
      </c>
      <c r="E48" s="24">
        <v>68</v>
      </c>
      <c r="F48" s="124"/>
      <c r="G48" s="125" t="str">
        <f t="shared" si="0"/>
        <v/>
      </c>
    </row>
    <row r="49" spans="1:7" x14ac:dyDescent="0.2">
      <c r="A49" s="59"/>
      <c r="B49" s="88" t="s">
        <v>183</v>
      </c>
      <c r="C49" s="10" t="s">
        <v>28</v>
      </c>
      <c r="D49" s="80" t="s">
        <v>0</v>
      </c>
      <c r="E49" s="24">
        <v>40</v>
      </c>
      <c r="F49" s="124"/>
      <c r="G49" s="125" t="str">
        <f t="shared" si="0"/>
        <v/>
      </c>
    </row>
    <row r="50" spans="1:7" x14ac:dyDescent="0.2">
      <c r="A50" s="59"/>
      <c r="B50" s="88" t="s">
        <v>184</v>
      </c>
      <c r="C50" s="10" t="s">
        <v>49</v>
      </c>
      <c r="D50" s="80" t="s">
        <v>0</v>
      </c>
      <c r="E50" s="24">
        <v>5</v>
      </c>
      <c r="F50" s="124"/>
      <c r="G50" s="125" t="str">
        <f t="shared" si="0"/>
        <v/>
      </c>
    </row>
    <row r="51" spans="1:7" x14ac:dyDescent="0.2">
      <c r="A51" s="59"/>
      <c r="B51" s="88" t="s">
        <v>185</v>
      </c>
      <c r="C51" s="10" t="s">
        <v>50</v>
      </c>
      <c r="D51" s="80" t="s">
        <v>0</v>
      </c>
      <c r="E51" s="24">
        <v>4</v>
      </c>
      <c r="F51" s="124"/>
      <c r="G51" s="125" t="str">
        <f t="shared" si="0"/>
        <v/>
      </c>
    </row>
    <row r="52" spans="1:7" x14ac:dyDescent="0.2">
      <c r="A52" s="59"/>
      <c r="B52" s="88" t="s">
        <v>186</v>
      </c>
      <c r="C52" s="10" t="s">
        <v>51</v>
      </c>
      <c r="D52" s="80" t="s">
        <v>0</v>
      </c>
      <c r="E52" s="24">
        <v>6</v>
      </c>
      <c r="F52" s="124"/>
      <c r="G52" s="125" t="str">
        <f t="shared" si="0"/>
        <v/>
      </c>
    </row>
    <row r="53" spans="1:7" x14ac:dyDescent="0.2">
      <c r="A53" s="59"/>
      <c r="B53" s="88" t="s">
        <v>187</v>
      </c>
      <c r="C53" s="10" t="s">
        <v>52</v>
      </c>
      <c r="D53" s="80" t="s">
        <v>0</v>
      </c>
      <c r="E53" s="24">
        <v>45</v>
      </c>
      <c r="F53" s="124"/>
      <c r="G53" s="125" t="str">
        <f t="shared" si="0"/>
        <v/>
      </c>
    </row>
    <row r="54" spans="1:7" x14ac:dyDescent="0.2">
      <c r="A54" s="59"/>
      <c r="B54" s="88" t="s">
        <v>188</v>
      </c>
      <c r="C54" s="10" t="s">
        <v>53</v>
      </c>
      <c r="D54" s="80" t="s">
        <v>0</v>
      </c>
      <c r="E54" s="24">
        <v>17</v>
      </c>
      <c r="F54" s="124"/>
      <c r="G54" s="125" t="str">
        <f t="shared" si="0"/>
        <v/>
      </c>
    </row>
    <row r="55" spans="1:7" ht="22.5" x14ac:dyDescent="0.2">
      <c r="A55" s="59">
        <v>4</v>
      </c>
      <c r="B55" s="88" t="s">
        <v>189</v>
      </c>
      <c r="C55" s="10" t="s">
        <v>399</v>
      </c>
      <c r="D55" s="80" t="s">
        <v>0</v>
      </c>
      <c r="E55" s="24">
        <v>60</v>
      </c>
      <c r="F55" s="124"/>
      <c r="G55" s="125" t="str">
        <f>IF(OR(E55="",F55=""),"",E55*F55)</f>
        <v/>
      </c>
    </row>
    <row r="56" spans="1:7" x14ac:dyDescent="0.2">
      <c r="A56" s="59"/>
      <c r="B56" s="97"/>
      <c r="C56" s="10"/>
      <c r="D56" s="80"/>
      <c r="E56" s="24"/>
      <c r="F56" s="124"/>
      <c r="G56" s="125"/>
    </row>
    <row r="57" spans="1:7" ht="22.5" x14ac:dyDescent="0.2">
      <c r="A57" s="58">
        <v>4</v>
      </c>
      <c r="B57" s="55" t="s">
        <v>178</v>
      </c>
      <c r="C57" s="8" t="s">
        <v>84</v>
      </c>
      <c r="D57" s="7"/>
      <c r="E57" s="7" t="s">
        <v>9</v>
      </c>
      <c r="F57" s="131"/>
      <c r="G57" s="131" t="str">
        <f>IF(OR(E57="",F57=""),"",E57*F57)</f>
        <v/>
      </c>
    </row>
    <row r="58" spans="1:7" x14ac:dyDescent="0.2">
      <c r="A58" s="59"/>
      <c r="B58" s="88" t="s">
        <v>400</v>
      </c>
      <c r="C58" s="10" t="s">
        <v>24</v>
      </c>
      <c r="D58" s="80" t="s">
        <v>0</v>
      </c>
      <c r="E58" s="24">
        <v>22</v>
      </c>
      <c r="F58" s="124"/>
      <c r="G58" s="125" t="str">
        <f>IF(OR(E58="",F58=""),"",E58*F58)</f>
        <v/>
      </c>
    </row>
    <row r="59" spans="1:7" x14ac:dyDescent="0.2">
      <c r="A59" s="7"/>
      <c r="B59" s="55"/>
      <c r="C59" s="8"/>
      <c r="D59" s="7"/>
      <c r="E59" s="7"/>
      <c r="F59" s="131"/>
      <c r="G59" s="131"/>
    </row>
    <row r="60" spans="1:7" ht="22.5" x14ac:dyDescent="0.2">
      <c r="A60" s="58">
        <v>4</v>
      </c>
      <c r="B60" s="55" t="s">
        <v>190</v>
      </c>
      <c r="C60" s="8" t="s">
        <v>68</v>
      </c>
      <c r="D60" s="7"/>
      <c r="E60" s="7" t="s">
        <v>9</v>
      </c>
      <c r="F60" s="131"/>
      <c r="G60" s="131" t="str">
        <f t="shared" ref="G60:G65" si="1">IF(OR(E60="",F60=""),"",E60*F60)</f>
        <v/>
      </c>
    </row>
    <row r="61" spans="1:7" x14ac:dyDescent="0.2">
      <c r="A61" s="59"/>
      <c r="B61" s="103" t="s">
        <v>191</v>
      </c>
      <c r="C61" s="10" t="s">
        <v>54</v>
      </c>
      <c r="D61" s="80" t="s">
        <v>0</v>
      </c>
      <c r="E61" s="24">
        <v>12</v>
      </c>
      <c r="F61" s="124"/>
      <c r="G61" s="125" t="str">
        <f t="shared" si="1"/>
        <v/>
      </c>
    </row>
    <row r="62" spans="1:7" x14ac:dyDescent="0.2">
      <c r="A62" s="59"/>
      <c r="B62" s="103" t="s">
        <v>192</v>
      </c>
      <c r="C62" s="10" t="s">
        <v>55</v>
      </c>
      <c r="D62" s="80" t="s">
        <v>0</v>
      </c>
      <c r="E62" s="24">
        <v>3</v>
      </c>
      <c r="F62" s="124"/>
      <c r="G62" s="125" t="str">
        <f t="shared" si="1"/>
        <v/>
      </c>
    </row>
    <row r="63" spans="1:7" x14ac:dyDescent="0.2">
      <c r="A63" s="59"/>
      <c r="B63" s="103" t="s">
        <v>193</v>
      </c>
      <c r="C63" s="10" t="s">
        <v>29</v>
      </c>
      <c r="D63" s="80" t="s">
        <v>0</v>
      </c>
      <c r="E63" s="24">
        <v>20</v>
      </c>
      <c r="F63" s="124"/>
      <c r="G63" s="125" t="str">
        <f t="shared" si="1"/>
        <v/>
      </c>
    </row>
    <row r="64" spans="1:7" x14ac:dyDescent="0.2">
      <c r="A64" s="59"/>
      <c r="B64" s="103" t="s">
        <v>194</v>
      </c>
      <c r="C64" s="10" t="s">
        <v>30</v>
      </c>
      <c r="D64" s="80" t="s">
        <v>0</v>
      </c>
      <c r="E64" s="24">
        <v>11</v>
      </c>
      <c r="F64" s="124"/>
      <c r="G64" s="125" t="str">
        <f t="shared" si="1"/>
        <v/>
      </c>
    </row>
    <row r="65" spans="1:7" ht="22.5" x14ac:dyDescent="0.2">
      <c r="A65" s="59"/>
      <c r="B65" s="103" t="s">
        <v>398</v>
      </c>
      <c r="C65" s="10" t="s">
        <v>145</v>
      </c>
      <c r="D65" s="80" t="s">
        <v>22</v>
      </c>
      <c r="E65" s="24">
        <v>1</v>
      </c>
      <c r="F65" s="124"/>
      <c r="G65" s="125" t="str">
        <f t="shared" si="1"/>
        <v/>
      </c>
    </row>
    <row r="66" spans="1:7" x14ac:dyDescent="0.2">
      <c r="A66" s="59"/>
      <c r="B66" s="97"/>
      <c r="C66" s="114"/>
      <c r="D66" s="9"/>
      <c r="E66" s="23"/>
      <c r="F66" s="131"/>
      <c r="G66" s="125"/>
    </row>
    <row r="67" spans="1:7" ht="45" x14ac:dyDescent="0.2">
      <c r="A67" s="58">
        <v>4</v>
      </c>
      <c r="B67" s="55" t="s">
        <v>195</v>
      </c>
      <c r="C67" s="8" t="s">
        <v>69</v>
      </c>
      <c r="D67" s="7"/>
      <c r="E67" s="7" t="s">
        <v>9</v>
      </c>
      <c r="F67" s="131"/>
      <c r="G67" s="131" t="str">
        <f>IF(OR(E67="",F67=""),"",E67*F67)</f>
        <v/>
      </c>
    </row>
    <row r="68" spans="1:7" x14ac:dyDescent="0.2">
      <c r="A68" s="59"/>
      <c r="B68" s="103" t="s">
        <v>196</v>
      </c>
      <c r="C68" s="10" t="s">
        <v>28</v>
      </c>
      <c r="D68" s="80" t="s">
        <v>0</v>
      </c>
      <c r="E68" s="24">
        <v>14</v>
      </c>
      <c r="F68" s="124"/>
      <c r="G68" s="125" t="str">
        <f>IF(OR(E68="",F68=""),"",E68*F68)</f>
        <v/>
      </c>
    </row>
    <row r="69" spans="1:7" x14ac:dyDescent="0.2">
      <c r="A69" s="59"/>
      <c r="B69" s="103" t="s">
        <v>197</v>
      </c>
      <c r="C69" s="10" t="s">
        <v>52</v>
      </c>
      <c r="D69" s="80" t="s">
        <v>0</v>
      </c>
      <c r="E69" s="24">
        <v>50</v>
      </c>
      <c r="F69" s="124"/>
      <c r="G69" s="125" t="str">
        <f>IF(OR(E69="",F69=""),"",E69*F69)</f>
        <v/>
      </c>
    </row>
    <row r="70" spans="1:7" x14ac:dyDescent="0.2">
      <c r="A70" s="59"/>
      <c r="B70" s="103" t="s">
        <v>198</v>
      </c>
      <c r="C70" s="76" t="s">
        <v>146</v>
      </c>
      <c r="D70" s="80" t="s">
        <v>22</v>
      </c>
      <c r="E70" s="24">
        <v>1</v>
      </c>
      <c r="F70" s="124"/>
      <c r="G70" s="125" t="str">
        <f>IF(OR(E70="",F70=""),"",E70*F70)</f>
        <v/>
      </c>
    </row>
    <row r="71" spans="1:7" x14ac:dyDescent="0.2">
      <c r="A71" s="59"/>
      <c r="B71" s="97"/>
      <c r="C71" s="8"/>
      <c r="D71" s="80"/>
      <c r="E71" s="24"/>
      <c r="F71" s="124"/>
      <c r="G71" s="125"/>
    </row>
    <row r="72" spans="1:7" ht="22.5" x14ac:dyDescent="0.2">
      <c r="A72" s="58">
        <v>4</v>
      </c>
      <c r="B72" s="55" t="s">
        <v>199</v>
      </c>
      <c r="C72" s="8" t="s">
        <v>70</v>
      </c>
      <c r="D72" s="7"/>
      <c r="E72" s="7" t="s">
        <v>9</v>
      </c>
      <c r="F72" s="131"/>
      <c r="G72" s="131" t="str">
        <f t="shared" ref="G72:G78" si="2">IF(OR(E72="",F72=""),"",E72*F72)</f>
        <v/>
      </c>
    </row>
    <row r="73" spans="1:7" x14ac:dyDescent="0.2">
      <c r="A73" s="59"/>
      <c r="B73" s="103" t="s">
        <v>200</v>
      </c>
      <c r="C73" s="10" t="s">
        <v>23</v>
      </c>
      <c r="D73" s="80" t="s">
        <v>1</v>
      </c>
      <c r="E73" s="24">
        <v>41</v>
      </c>
      <c r="F73" s="124"/>
      <c r="G73" s="125" t="str">
        <f t="shared" si="2"/>
        <v/>
      </c>
    </row>
    <row r="74" spans="1:7" x14ac:dyDescent="0.2">
      <c r="A74" s="59"/>
      <c r="B74" s="103" t="s">
        <v>201</v>
      </c>
      <c r="C74" s="10" t="s">
        <v>24</v>
      </c>
      <c r="D74" s="80" t="s">
        <v>1</v>
      </c>
      <c r="E74" s="24">
        <v>18</v>
      </c>
      <c r="F74" s="124"/>
      <c r="G74" s="125" t="str">
        <f t="shared" si="2"/>
        <v/>
      </c>
    </row>
    <row r="75" spans="1:7" x14ac:dyDescent="0.2">
      <c r="A75" s="59"/>
      <c r="B75" s="103" t="s">
        <v>202</v>
      </c>
      <c r="C75" s="10" t="s">
        <v>25</v>
      </c>
      <c r="D75" s="80" t="s">
        <v>1</v>
      </c>
      <c r="E75" s="24">
        <v>8</v>
      </c>
      <c r="F75" s="124"/>
      <c r="G75" s="125" t="str">
        <f t="shared" si="2"/>
        <v/>
      </c>
    </row>
    <row r="76" spans="1:7" x14ac:dyDescent="0.2">
      <c r="A76" s="59"/>
      <c r="B76" s="103" t="s">
        <v>203</v>
      </c>
      <c r="C76" s="10" t="s">
        <v>26</v>
      </c>
      <c r="D76" s="80" t="s">
        <v>1</v>
      </c>
      <c r="E76" s="24">
        <v>8</v>
      </c>
      <c r="F76" s="124"/>
      <c r="G76" s="125" t="str">
        <f t="shared" si="2"/>
        <v/>
      </c>
    </row>
    <row r="77" spans="1:7" x14ac:dyDescent="0.2">
      <c r="A77" s="59"/>
      <c r="B77" s="103" t="s">
        <v>204</v>
      </c>
      <c r="C77" s="10" t="s">
        <v>27</v>
      </c>
      <c r="D77" s="80" t="s">
        <v>1</v>
      </c>
      <c r="E77" s="24">
        <v>8</v>
      </c>
      <c r="F77" s="124"/>
      <c r="G77" s="125" t="str">
        <f t="shared" si="2"/>
        <v/>
      </c>
    </row>
    <row r="78" spans="1:7" x14ac:dyDescent="0.2">
      <c r="A78" s="59"/>
      <c r="B78" s="103" t="s">
        <v>205</v>
      </c>
      <c r="C78" s="10" t="s">
        <v>28</v>
      </c>
      <c r="D78" s="80" t="s">
        <v>1</v>
      </c>
      <c r="E78" s="24">
        <v>4</v>
      </c>
      <c r="F78" s="124"/>
      <c r="G78" s="125" t="str">
        <f t="shared" si="2"/>
        <v/>
      </c>
    </row>
    <row r="79" spans="1:7" x14ac:dyDescent="0.2">
      <c r="A79" s="59"/>
      <c r="B79" s="97"/>
      <c r="C79" s="10"/>
      <c r="D79" s="80"/>
      <c r="E79" s="24"/>
      <c r="F79" s="124"/>
      <c r="G79" s="125"/>
    </row>
    <row r="80" spans="1:7" x14ac:dyDescent="0.2">
      <c r="A80" s="58">
        <v>4</v>
      </c>
      <c r="B80" s="55" t="s">
        <v>206</v>
      </c>
      <c r="C80" s="8" t="s">
        <v>81</v>
      </c>
      <c r="D80" s="7"/>
      <c r="E80" s="7" t="s">
        <v>9</v>
      </c>
      <c r="F80" s="131"/>
      <c r="G80" s="131" t="str">
        <f t="shared" ref="G80:G86" si="3">IF(OR(E80="",F80=""),"",E80*F80)</f>
        <v/>
      </c>
    </row>
    <row r="81" spans="1:7" x14ac:dyDescent="0.2">
      <c r="A81" s="59"/>
      <c r="B81" s="103" t="s">
        <v>207</v>
      </c>
      <c r="C81" s="10" t="s">
        <v>23</v>
      </c>
      <c r="D81" s="80" t="s">
        <v>1</v>
      </c>
      <c r="E81" s="24">
        <v>41</v>
      </c>
      <c r="F81" s="124"/>
      <c r="G81" s="125" t="str">
        <f t="shared" si="3"/>
        <v/>
      </c>
    </row>
    <row r="82" spans="1:7" x14ac:dyDescent="0.2">
      <c r="A82" s="59"/>
      <c r="B82" s="103" t="s">
        <v>208</v>
      </c>
      <c r="C82" s="10" t="s">
        <v>24</v>
      </c>
      <c r="D82" s="80" t="s">
        <v>1</v>
      </c>
      <c r="E82" s="24">
        <v>18</v>
      </c>
      <c r="F82" s="124"/>
      <c r="G82" s="125" t="str">
        <f t="shared" si="3"/>
        <v/>
      </c>
    </row>
    <row r="83" spans="1:7" x14ac:dyDescent="0.2">
      <c r="A83" s="59"/>
      <c r="B83" s="103" t="s">
        <v>209</v>
      </c>
      <c r="C83" s="10" t="s">
        <v>25</v>
      </c>
      <c r="D83" s="80" t="s">
        <v>1</v>
      </c>
      <c r="E83" s="24">
        <v>8</v>
      </c>
      <c r="F83" s="124"/>
      <c r="G83" s="125" t="str">
        <f t="shared" si="3"/>
        <v/>
      </c>
    </row>
    <row r="84" spans="1:7" x14ac:dyDescent="0.2">
      <c r="A84" s="59"/>
      <c r="B84" s="103" t="s">
        <v>210</v>
      </c>
      <c r="C84" s="10" t="s">
        <v>26</v>
      </c>
      <c r="D84" s="80" t="s">
        <v>1</v>
      </c>
      <c r="E84" s="24">
        <v>8</v>
      </c>
      <c r="F84" s="124"/>
      <c r="G84" s="125" t="str">
        <f t="shared" si="3"/>
        <v/>
      </c>
    </row>
    <row r="85" spans="1:7" x14ac:dyDescent="0.2">
      <c r="A85" s="59"/>
      <c r="B85" s="103" t="s">
        <v>211</v>
      </c>
      <c r="C85" s="10" t="s">
        <v>27</v>
      </c>
      <c r="D85" s="80" t="s">
        <v>1</v>
      </c>
      <c r="E85" s="24">
        <v>8</v>
      </c>
      <c r="F85" s="124"/>
      <c r="G85" s="125" t="str">
        <f t="shared" si="3"/>
        <v/>
      </c>
    </row>
    <row r="86" spans="1:7" x14ac:dyDescent="0.2">
      <c r="A86" s="59"/>
      <c r="B86" s="103" t="s">
        <v>212</v>
      </c>
      <c r="C86" s="10" t="s">
        <v>28</v>
      </c>
      <c r="D86" s="80" t="s">
        <v>1</v>
      </c>
      <c r="E86" s="24">
        <v>4</v>
      </c>
      <c r="F86" s="124"/>
      <c r="G86" s="125" t="str">
        <f t="shared" si="3"/>
        <v/>
      </c>
    </row>
    <row r="87" spans="1:7" x14ac:dyDescent="0.2">
      <c r="A87" s="59"/>
      <c r="B87" s="97"/>
      <c r="C87" s="10"/>
      <c r="D87" s="80"/>
      <c r="E87" s="24"/>
      <c r="F87" s="124"/>
      <c r="G87" s="125"/>
    </row>
    <row r="88" spans="1:7" x14ac:dyDescent="0.2">
      <c r="A88" s="58">
        <v>4</v>
      </c>
      <c r="B88" s="55" t="s">
        <v>206</v>
      </c>
      <c r="C88" s="8" t="s">
        <v>82</v>
      </c>
      <c r="D88" s="7"/>
      <c r="E88" s="7" t="s">
        <v>9</v>
      </c>
      <c r="F88" s="131"/>
      <c r="G88" s="131" t="str">
        <f>IF(OR(E88="",F88=""),"",E88*F88)</f>
        <v/>
      </c>
    </row>
    <row r="89" spans="1:7" x14ac:dyDescent="0.2">
      <c r="A89" s="59"/>
      <c r="B89" s="103" t="s">
        <v>213</v>
      </c>
      <c r="C89" s="10" t="s">
        <v>23</v>
      </c>
      <c r="D89" s="80" t="s">
        <v>1</v>
      </c>
      <c r="E89" s="24">
        <v>4</v>
      </c>
      <c r="F89" s="124"/>
      <c r="G89" s="125" t="str">
        <f>IF(OR(E89="",F89=""),"",E89*F89)</f>
        <v/>
      </c>
    </row>
    <row r="90" spans="1:7" x14ac:dyDescent="0.2">
      <c r="A90" s="59"/>
      <c r="B90" s="97"/>
      <c r="C90" s="10"/>
      <c r="D90" s="80"/>
      <c r="E90" s="24"/>
      <c r="F90" s="124"/>
      <c r="G90" s="125"/>
    </row>
    <row r="91" spans="1:7" x14ac:dyDescent="0.2">
      <c r="A91" s="58">
        <v>4</v>
      </c>
      <c r="B91" s="55" t="s">
        <v>214</v>
      </c>
      <c r="C91" s="8" t="s">
        <v>73</v>
      </c>
      <c r="D91" s="7"/>
      <c r="E91" s="7" t="s">
        <v>9</v>
      </c>
      <c r="F91" s="131"/>
      <c r="G91" s="131" t="str">
        <f>IF(OR(E91="",F91=""),"",E91*F91)</f>
        <v/>
      </c>
    </row>
    <row r="92" spans="1:7" x14ac:dyDescent="0.2">
      <c r="A92" s="59"/>
      <c r="B92" s="103" t="s">
        <v>215</v>
      </c>
      <c r="C92" s="10" t="s">
        <v>54</v>
      </c>
      <c r="D92" s="80" t="s">
        <v>1</v>
      </c>
      <c r="E92" s="24">
        <v>4</v>
      </c>
      <c r="F92" s="124"/>
      <c r="G92" s="125" t="str">
        <f>IF(OR(E92="",F92=""),"",E92*F92)</f>
        <v/>
      </c>
    </row>
    <row r="93" spans="1:7" x14ac:dyDescent="0.2">
      <c r="A93" s="59"/>
      <c r="B93" s="103" t="s">
        <v>216</v>
      </c>
      <c r="C93" s="10" t="s">
        <v>29</v>
      </c>
      <c r="D93" s="80" t="s">
        <v>1</v>
      </c>
      <c r="E93" s="24">
        <v>2</v>
      </c>
      <c r="F93" s="124"/>
      <c r="G93" s="125" t="str">
        <f>IF(OR(E93="",F93=""),"",E93*F93)</f>
        <v/>
      </c>
    </row>
    <row r="94" spans="1:7" x14ac:dyDescent="0.2">
      <c r="A94" s="59"/>
      <c r="B94" s="103" t="s">
        <v>217</v>
      </c>
      <c r="C94" s="10" t="s">
        <v>56</v>
      </c>
      <c r="D94" s="80" t="s">
        <v>1</v>
      </c>
      <c r="E94" s="24">
        <v>2</v>
      </c>
      <c r="F94" s="124"/>
      <c r="G94" s="125" t="str">
        <f>IF(OR(E94="",F94=""),"",E94*F94)</f>
        <v/>
      </c>
    </row>
    <row r="95" spans="1:7" x14ac:dyDescent="0.2">
      <c r="A95" s="59"/>
      <c r="B95" s="103" t="s">
        <v>218</v>
      </c>
      <c r="C95" s="10" t="s">
        <v>30</v>
      </c>
      <c r="D95" s="80" t="s">
        <v>1</v>
      </c>
      <c r="E95" s="24">
        <v>2</v>
      </c>
      <c r="F95" s="124"/>
      <c r="G95" s="125" t="str">
        <f>IF(OR(E95="",F95=""),"",E95*F95)</f>
        <v/>
      </c>
    </row>
    <row r="96" spans="1:7" x14ac:dyDescent="0.2">
      <c r="A96" s="59"/>
      <c r="B96" s="97"/>
      <c r="C96" s="114"/>
      <c r="D96" s="80"/>
      <c r="E96" s="24"/>
      <c r="F96" s="124"/>
      <c r="G96" s="125"/>
    </row>
    <row r="97" spans="1:7" x14ac:dyDescent="0.2">
      <c r="A97" s="7">
        <v>4</v>
      </c>
      <c r="B97" s="68"/>
      <c r="C97" s="81" t="s">
        <v>144</v>
      </c>
      <c r="D97" s="7" t="s">
        <v>1</v>
      </c>
      <c r="E97" s="23">
        <v>2</v>
      </c>
      <c r="F97" s="128"/>
      <c r="G97" s="129" t="str">
        <f>IF(OR(E97="",F97=""),"",E97*F97)</f>
        <v/>
      </c>
    </row>
    <row r="98" spans="1:7" x14ac:dyDescent="0.2">
      <c r="A98" s="58">
        <v>4</v>
      </c>
      <c r="B98" s="68" t="s">
        <v>219</v>
      </c>
      <c r="C98" s="81" t="s">
        <v>72</v>
      </c>
      <c r="D98" s="7" t="s">
        <v>1</v>
      </c>
      <c r="E98" s="23">
        <v>8</v>
      </c>
      <c r="F98" s="128"/>
      <c r="G98" s="129" t="str">
        <f>IF(OR(E98="",F98=""),"",E98*F98)</f>
        <v/>
      </c>
    </row>
    <row r="99" spans="1:7" x14ac:dyDescent="0.2">
      <c r="A99" s="58"/>
      <c r="B99" s="55"/>
      <c r="C99" s="81"/>
      <c r="D99" s="7"/>
      <c r="E99" s="23"/>
      <c r="F99" s="128"/>
      <c r="G99" s="129"/>
    </row>
    <row r="100" spans="1:7" x14ac:dyDescent="0.2">
      <c r="A100" s="58">
        <v>4</v>
      </c>
      <c r="B100" s="55" t="s">
        <v>220</v>
      </c>
      <c r="C100" s="8" t="s">
        <v>71</v>
      </c>
      <c r="D100" s="7"/>
      <c r="E100" s="7" t="s">
        <v>9</v>
      </c>
      <c r="F100" s="131"/>
      <c r="G100" s="131" t="str">
        <f>IF(OR(E100="",F100=""),"",E100*F100)</f>
        <v/>
      </c>
    </row>
    <row r="101" spans="1:7" x14ac:dyDescent="0.2">
      <c r="A101" s="59"/>
      <c r="B101" s="103" t="s">
        <v>221</v>
      </c>
      <c r="C101" s="10" t="s">
        <v>25</v>
      </c>
      <c r="D101" s="80" t="s">
        <v>1</v>
      </c>
      <c r="E101" s="24">
        <v>4</v>
      </c>
      <c r="F101" s="124"/>
      <c r="G101" s="125" t="str">
        <f>IF(OR(E101="",F101=""),"",E101*F101)</f>
        <v/>
      </c>
    </row>
    <row r="102" spans="1:7" x14ac:dyDescent="0.2">
      <c r="A102" s="59"/>
      <c r="B102" s="103" t="s">
        <v>222</v>
      </c>
      <c r="C102" s="10" t="s">
        <v>26</v>
      </c>
      <c r="D102" s="80" t="s">
        <v>1</v>
      </c>
      <c r="E102" s="24">
        <v>4</v>
      </c>
      <c r="F102" s="124"/>
      <c r="G102" s="125" t="str">
        <f>IF(OR(E102="",F102=""),"",E102*F102)</f>
        <v/>
      </c>
    </row>
    <row r="103" spans="1:7" x14ac:dyDescent="0.2">
      <c r="A103" s="59"/>
      <c r="B103" s="103" t="s">
        <v>223</v>
      </c>
      <c r="C103" s="10" t="s">
        <v>28</v>
      </c>
      <c r="D103" s="80" t="s">
        <v>1</v>
      </c>
      <c r="E103" s="24">
        <v>6</v>
      </c>
      <c r="F103" s="124"/>
      <c r="G103" s="125" t="str">
        <f>IF(OR(E103="",F103=""),"",E103*F103)</f>
        <v/>
      </c>
    </row>
    <row r="104" spans="1:7" x14ac:dyDescent="0.2">
      <c r="A104" s="59"/>
      <c r="B104" s="103" t="s">
        <v>224</v>
      </c>
      <c r="C104" s="10" t="s">
        <v>54</v>
      </c>
      <c r="D104" s="80" t="s">
        <v>1</v>
      </c>
      <c r="E104" s="24">
        <v>2</v>
      </c>
      <c r="F104" s="124"/>
      <c r="G104" s="125" t="str">
        <f>IF(OR(E104="",F104=""),"",E104*F104)</f>
        <v/>
      </c>
    </row>
    <row r="105" spans="1:7" x14ac:dyDescent="0.2">
      <c r="A105" s="79"/>
      <c r="B105" s="97"/>
      <c r="C105" s="10"/>
      <c r="D105" s="80"/>
      <c r="E105" s="24"/>
      <c r="F105" s="124"/>
      <c r="G105" s="125"/>
    </row>
    <row r="106" spans="1:7" x14ac:dyDescent="0.2">
      <c r="A106" s="58">
        <v>4</v>
      </c>
      <c r="B106" s="55" t="s">
        <v>225</v>
      </c>
      <c r="C106" s="8" t="s">
        <v>74</v>
      </c>
      <c r="D106" s="7" t="s">
        <v>1</v>
      </c>
      <c r="E106" s="7" t="s">
        <v>9</v>
      </c>
      <c r="F106" s="131"/>
      <c r="G106" s="131" t="str">
        <f>IF(OR(E106="",F106=""),"",E106*F106)</f>
        <v/>
      </c>
    </row>
    <row r="107" spans="1:7" x14ac:dyDescent="0.2">
      <c r="A107" s="59"/>
      <c r="B107" s="103" t="s">
        <v>226</v>
      </c>
      <c r="C107" s="10" t="s">
        <v>28</v>
      </c>
      <c r="D107" s="80" t="s">
        <v>1</v>
      </c>
      <c r="E107" s="24">
        <v>4</v>
      </c>
      <c r="F107" s="132"/>
      <c r="G107" s="125" t="str">
        <f>IF(OR(E107="",F107=""),"",E107*F107)</f>
        <v/>
      </c>
    </row>
    <row r="108" spans="1:7" x14ac:dyDescent="0.2">
      <c r="A108" s="59"/>
      <c r="B108" s="103" t="s">
        <v>227</v>
      </c>
      <c r="C108" s="10" t="s">
        <v>75</v>
      </c>
      <c r="D108" s="80" t="s">
        <v>1</v>
      </c>
      <c r="E108" s="24">
        <v>2</v>
      </c>
      <c r="F108" s="124"/>
      <c r="G108" s="125" t="str">
        <f>IF(OR(E108="",F108=""),"",E108*F108)</f>
        <v/>
      </c>
    </row>
    <row r="109" spans="1:7" x14ac:dyDescent="0.2">
      <c r="A109" s="59"/>
      <c r="B109" s="97"/>
      <c r="C109" s="10"/>
      <c r="D109" s="80"/>
      <c r="E109" s="24"/>
      <c r="F109" s="124"/>
      <c r="G109" s="125"/>
    </row>
    <row r="110" spans="1:7" s="69" customFormat="1" ht="22.5" x14ac:dyDescent="0.2">
      <c r="A110" s="100">
        <v>3</v>
      </c>
      <c r="B110" s="55" t="s">
        <v>228</v>
      </c>
      <c r="C110" s="55" t="s">
        <v>139</v>
      </c>
      <c r="D110" s="55"/>
      <c r="E110" s="55" t="s">
        <v>9</v>
      </c>
      <c r="F110" s="55"/>
      <c r="G110" s="55" t="str">
        <f t="shared" ref="G110:G117" si="4">IF(OR(E110="",F110=""),"",E110*F110)</f>
        <v/>
      </c>
    </row>
    <row r="111" spans="1:7" s="69" customFormat="1" x14ac:dyDescent="0.2">
      <c r="A111" s="96">
        <v>4</v>
      </c>
      <c r="B111" s="103" t="s">
        <v>229</v>
      </c>
      <c r="C111" s="103" t="s">
        <v>23</v>
      </c>
      <c r="D111" s="111" t="s">
        <v>1</v>
      </c>
      <c r="E111" s="56">
        <v>32</v>
      </c>
      <c r="F111" s="70"/>
      <c r="G111" s="71" t="str">
        <f t="shared" si="4"/>
        <v/>
      </c>
    </row>
    <row r="112" spans="1:7" s="69" customFormat="1" x14ac:dyDescent="0.2">
      <c r="A112" s="96">
        <v>4</v>
      </c>
      <c r="B112" s="103" t="s">
        <v>230</v>
      </c>
      <c r="C112" s="103" t="s">
        <v>24</v>
      </c>
      <c r="D112" s="111" t="s">
        <v>1</v>
      </c>
      <c r="E112" s="56">
        <v>14</v>
      </c>
      <c r="F112" s="70"/>
      <c r="G112" s="71" t="str">
        <f t="shared" si="4"/>
        <v/>
      </c>
    </row>
    <row r="113" spans="1:7" s="69" customFormat="1" x14ac:dyDescent="0.2">
      <c r="A113" s="96">
        <v>4</v>
      </c>
      <c r="B113" s="103" t="s">
        <v>231</v>
      </c>
      <c r="C113" s="103" t="s">
        <v>25</v>
      </c>
      <c r="D113" s="111" t="s">
        <v>1</v>
      </c>
      <c r="E113" s="56">
        <v>13</v>
      </c>
      <c r="F113" s="70"/>
      <c r="G113" s="71" t="str">
        <f t="shared" si="4"/>
        <v/>
      </c>
    </row>
    <row r="114" spans="1:7" s="69" customFormat="1" x14ac:dyDescent="0.2">
      <c r="A114" s="96">
        <v>4</v>
      </c>
      <c r="B114" s="103" t="s">
        <v>232</v>
      </c>
      <c r="C114" s="103" t="s">
        <v>26</v>
      </c>
      <c r="D114" s="111" t="s">
        <v>1</v>
      </c>
      <c r="E114" s="56">
        <v>9</v>
      </c>
      <c r="F114" s="70"/>
      <c r="G114" s="71" t="str">
        <f t="shared" si="4"/>
        <v/>
      </c>
    </row>
    <row r="115" spans="1:7" s="69" customFormat="1" x14ac:dyDescent="0.2">
      <c r="A115" s="96"/>
      <c r="B115" s="97"/>
      <c r="C115" s="103"/>
      <c r="D115" s="111"/>
      <c r="E115" s="56"/>
      <c r="F115" s="70"/>
      <c r="G115" s="71"/>
    </row>
    <row r="116" spans="1:7" s="69" customFormat="1" ht="22.5" x14ac:dyDescent="0.2">
      <c r="A116" s="100">
        <v>3</v>
      </c>
      <c r="B116" s="99" t="s">
        <v>228</v>
      </c>
      <c r="C116" s="55" t="s">
        <v>140</v>
      </c>
      <c r="D116" s="55"/>
      <c r="E116" s="55" t="s">
        <v>9</v>
      </c>
      <c r="F116" s="55"/>
      <c r="G116" s="55" t="str">
        <f t="shared" si="4"/>
        <v/>
      </c>
    </row>
    <row r="117" spans="1:7" s="69" customFormat="1" x14ac:dyDescent="0.2">
      <c r="A117" s="96">
        <v>4</v>
      </c>
      <c r="B117" s="154" t="s">
        <v>233</v>
      </c>
      <c r="C117" s="103" t="s">
        <v>23</v>
      </c>
      <c r="D117" s="111" t="s">
        <v>1</v>
      </c>
      <c r="E117" s="56">
        <v>4</v>
      </c>
      <c r="F117" s="70"/>
      <c r="G117" s="71" t="str">
        <f t="shared" si="4"/>
        <v/>
      </c>
    </row>
    <row r="118" spans="1:7" s="69" customFormat="1" x14ac:dyDescent="0.2">
      <c r="A118" s="96"/>
      <c r="B118" s="125"/>
      <c r="C118" s="125"/>
      <c r="D118" s="125"/>
      <c r="E118" s="125"/>
      <c r="F118" s="125"/>
      <c r="G118" s="125"/>
    </row>
    <row r="119" spans="1:7" x14ac:dyDescent="0.2">
      <c r="A119" s="58">
        <v>4</v>
      </c>
      <c r="B119" s="155" t="s">
        <v>234</v>
      </c>
      <c r="C119" s="155" t="s">
        <v>235</v>
      </c>
      <c r="D119" s="49"/>
      <c r="E119" s="49" t="s">
        <v>9</v>
      </c>
      <c r="F119" s="49"/>
      <c r="G119" s="49">
        <f>SUBTOTAL(9,G120:G126)</f>
        <v>0</v>
      </c>
    </row>
    <row r="120" spans="1:7" s="106" customFormat="1" ht="22.5" x14ac:dyDescent="0.2">
      <c r="A120" s="107">
        <v>4</v>
      </c>
      <c r="B120" s="88" t="s">
        <v>236</v>
      </c>
      <c r="C120" s="76" t="s">
        <v>76</v>
      </c>
      <c r="D120" s="89"/>
      <c r="E120" s="89"/>
      <c r="F120" s="119"/>
      <c r="G120" s="119"/>
    </row>
    <row r="121" spans="1:7" x14ac:dyDescent="0.2">
      <c r="A121" s="59"/>
      <c r="B121" s="97" t="s">
        <v>237</v>
      </c>
      <c r="C121" s="16" t="s">
        <v>79</v>
      </c>
      <c r="D121" s="89" t="s">
        <v>1</v>
      </c>
      <c r="E121" s="89">
        <v>71</v>
      </c>
      <c r="F121" s="119"/>
      <c r="G121" s="119" t="str">
        <f>IF(OR(E121="",F121=""),"",E121*F121)</f>
        <v/>
      </c>
    </row>
    <row r="122" spans="1:7" x14ac:dyDescent="0.2">
      <c r="A122" s="59"/>
      <c r="B122" s="97" t="s">
        <v>238</v>
      </c>
      <c r="C122" s="16" t="s">
        <v>80</v>
      </c>
      <c r="D122" s="89" t="s">
        <v>1</v>
      </c>
      <c r="E122" s="89">
        <v>7</v>
      </c>
      <c r="F122" s="119"/>
      <c r="G122" s="119" t="str">
        <f>IF(OR(E122="",F122=""),"",E122*F122)</f>
        <v/>
      </c>
    </row>
    <row r="123" spans="1:7" x14ac:dyDescent="0.2">
      <c r="A123" s="59"/>
      <c r="B123" s="97"/>
      <c r="C123" s="140"/>
      <c r="D123" s="89"/>
      <c r="E123" s="89"/>
      <c r="F123" s="119"/>
      <c r="G123" s="119"/>
    </row>
    <row r="124" spans="1:7" s="106" customFormat="1" ht="22.5" x14ac:dyDescent="0.2">
      <c r="A124" s="107">
        <v>4</v>
      </c>
      <c r="B124" s="88" t="s">
        <v>239</v>
      </c>
      <c r="C124" s="95" t="s">
        <v>77</v>
      </c>
      <c r="D124" s="89" t="s">
        <v>1</v>
      </c>
      <c r="E124" s="90">
        <v>8</v>
      </c>
      <c r="F124" s="120"/>
      <c r="G124" s="121" t="str">
        <f>IF(OR(E124="",F124=""),"",E124*F124)</f>
        <v/>
      </c>
    </row>
    <row r="125" spans="1:7" s="106" customFormat="1" ht="22.5" x14ac:dyDescent="0.2">
      <c r="A125" s="107">
        <v>4</v>
      </c>
      <c r="B125" s="88" t="s">
        <v>240</v>
      </c>
      <c r="C125" s="95" t="s">
        <v>78</v>
      </c>
      <c r="D125" s="89" t="s">
        <v>1</v>
      </c>
      <c r="E125" s="90">
        <v>8</v>
      </c>
      <c r="F125" s="120"/>
      <c r="G125" s="121" t="str">
        <f>IF(OR(E125="",F125=""),"",E125*F125)</f>
        <v/>
      </c>
    </row>
    <row r="126" spans="1:7" x14ac:dyDescent="0.2">
      <c r="B126" s="134"/>
      <c r="C126" s="86"/>
      <c r="D126" s="77"/>
      <c r="E126" s="84"/>
      <c r="F126" s="52"/>
      <c r="G126" s="85"/>
    </row>
    <row r="127" spans="1:7" s="118" customFormat="1" x14ac:dyDescent="0.2">
      <c r="A127" s="117">
        <v>4</v>
      </c>
      <c r="B127" s="135" t="s">
        <v>241</v>
      </c>
      <c r="C127" s="116" t="s">
        <v>242</v>
      </c>
      <c r="D127" s="7"/>
      <c r="E127" s="23" t="s">
        <v>9</v>
      </c>
      <c r="F127" s="57"/>
      <c r="G127" s="49">
        <f>SUBTOTAL(9,G128:G129)</f>
        <v>0</v>
      </c>
    </row>
    <row r="128" spans="1:7" s="109" customFormat="1" x14ac:dyDescent="0.2">
      <c r="A128" s="89">
        <v>4</v>
      </c>
      <c r="B128" s="88" t="s">
        <v>243</v>
      </c>
      <c r="C128" s="95" t="s">
        <v>138</v>
      </c>
      <c r="D128" s="89" t="s">
        <v>10</v>
      </c>
      <c r="E128" s="90">
        <v>1</v>
      </c>
      <c r="F128" s="91"/>
      <c r="G128" s="63" t="str">
        <f>IF(OR(E128="",F128=""),"",E128*F128)</f>
        <v/>
      </c>
    </row>
    <row r="129" spans="1:7" x14ac:dyDescent="0.2">
      <c r="A129" s="78"/>
      <c r="B129" s="97"/>
      <c r="C129" s="10"/>
      <c r="D129" s="80"/>
      <c r="E129" s="24"/>
      <c r="F129" s="42"/>
      <c r="G129" s="43"/>
    </row>
    <row r="130" spans="1:7" ht="12" thickBot="1" x14ac:dyDescent="0.25">
      <c r="A130" s="53">
        <v>5</v>
      </c>
      <c r="B130" s="145" t="s">
        <v>244</v>
      </c>
      <c r="C130" s="146" t="s">
        <v>85</v>
      </c>
      <c r="D130" s="147"/>
      <c r="E130" s="148"/>
      <c r="F130" s="149"/>
      <c r="G130" s="150">
        <f>G131+G135+G140+G149+G153+G159</f>
        <v>0</v>
      </c>
    </row>
    <row r="131" spans="1:7" x14ac:dyDescent="0.2">
      <c r="A131" s="53"/>
      <c r="B131" s="135" t="s">
        <v>245</v>
      </c>
      <c r="C131" s="116" t="s">
        <v>246</v>
      </c>
      <c r="D131" s="7"/>
      <c r="E131" s="23"/>
      <c r="F131" s="57"/>
      <c r="G131" s="49">
        <f>SUM(G132:G134)</f>
        <v>0</v>
      </c>
    </row>
    <row r="132" spans="1:7" ht="45" x14ac:dyDescent="0.2">
      <c r="A132" s="67"/>
      <c r="B132" s="97"/>
      <c r="C132" s="10" t="s">
        <v>247</v>
      </c>
      <c r="D132" s="80" t="s">
        <v>1</v>
      </c>
      <c r="E132" s="24">
        <v>1</v>
      </c>
      <c r="F132" s="70"/>
      <c r="G132" s="43" t="str">
        <f>IF(OR(E132="",F132=""),"",E132*F132)</f>
        <v/>
      </c>
    </row>
    <row r="133" spans="1:7" ht="33.75" x14ac:dyDescent="0.2">
      <c r="A133" s="67"/>
      <c r="B133" s="97" t="s">
        <v>147</v>
      </c>
      <c r="C133" s="10" t="s">
        <v>37</v>
      </c>
      <c r="D133" s="80" t="s">
        <v>1</v>
      </c>
      <c r="E133" s="24">
        <v>1</v>
      </c>
      <c r="F133" s="42"/>
      <c r="G133" s="43" t="str">
        <f>IF(OR(E133="",F133=""),"",E133*F133)</f>
        <v/>
      </c>
    </row>
    <row r="134" spans="1:7" x14ac:dyDescent="0.2">
      <c r="A134" s="67"/>
      <c r="B134" s="134"/>
      <c r="C134" s="86"/>
      <c r="D134" s="77"/>
      <c r="E134" s="84"/>
      <c r="F134" s="52"/>
      <c r="G134" s="85"/>
    </row>
    <row r="135" spans="1:7" x14ac:dyDescent="0.2">
      <c r="A135" s="53"/>
      <c r="B135" s="135" t="s">
        <v>248</v>
      </c>
      <c r="C135" s="116" t="s">
        <v>249</v>
      </c>
      <c r="D135" s="7"/>
      <c r="E135" s="23"/>
      <c r="F135" s="57"/>
      <c r="G135" s="49">
        <f>SUBTOTAL(9,G136:G139)</f>
        <v>0</v>
      </c>
    </row>
    <row r="136" spans="1:7" ht="78.75" x14ac:dyDescent="0.2">
      <c r="A136" s="67"/>
      <c r="B136" s="97" t="s">
        <v>250</v>
      </c>
      <c r="C136" s="10" t="s">
        <v>154</v>
      </c>
      <c r="D136" s="80" t="s">
        <v>1</v>
      </c>
      <c r="E136" s="24">
        <v>1</v>
      </c>
      <c r="F136" s="42"/>
      <c r="G136" s="43" t="str">
        <f>IF(OR(E136="",F136=""),"",E136*F136)</f>
        <v/>
      </c>
    </row>
    <row r="137" spans="1:7" ht="22.5" x14ac:dyDescent="0.2">
      <c r="A137" s="67"/>
      <c r="B137" s="97" t="s">
        <v>251</v>
      </c>
      <c r="C137" s="10" t="s">
        <v>88</v>
      </c>
      <c r="D137" s="80" t="s">
        <v>1</v>
      </c>
      <c r="E137" s="24">
        <v>1</v>
      </c>
      <c r="F137" s="42"/>
      <c r="G137" s="43" t="str">
        <f>IF(OR(E137="",F137=""),"",E137*F137)</f>
        <v/>
      </c>
    </row>
    <row r="138" spans="1:7" x14ac:dyDescent="0.2">
      <c r="A138" s="67"/>
      <c r="B138" s="97" t="s">
        <v>252</v>
      </c>
      <c r="C138" s="10" t="s">
        <v>91</v>
      </c>
      <c r="D138" s="80" t="s">
        <v>22</v>
      </c>
      <c r="E138" s="24">
        <v>1</v>
      </c>
      <c r="F138" s="42"/>
      <c r="G138" s="43" t="str">
        <f>IF(OR(E138="",F138=""),"",E138*F138)</f>
        <v/>
      </c>
    </row>
    <row r="139" spans="1:7" x14ac:dyDescent="0.2">
      <c r="A139" s="67"/>
      <c r="B139" s="134"/>
      <c r="C139" s="86"/>
      <c r="D139" s="77"/>
      <c r="E139" s="84"/>
      <c r="F139" s="52"/>
      <c r="G139" s="85"/>
    </row>
    <row r="140" spans="1:7" x14ac:dyDescent="0.2">
      <c r="A140" s="53"/>
      <c r="B140" s="135" t="s">
        <v>38</v>
      </c>
      <c r="C140" s="116" t="s">
        <v>253</v>
      </c>
      <c r="D140" s="7"/>
      <c r="E140" s="23"/>
      <c r="F140" s="57"/>
      <c r="G140" s="49">
        <f>SUBTOTAL(9,G141:G148)</f>
        <v>0</v>
      </c>
    </row>
    <row r="141" spans="1:7" ht="33.75" x14ac:dyDescent="0.2">
      <c r="A141" s="67"/>
      <c r="B141" s="97" t="s">
        <v>254</v>
      </c>
      <c r="C141" s="10" t="s">
        <v>90</v>
      </c>
      <c r="D141" s="80" t="s">
        <v>22</v>
      </c>
      <c r="E141" s="24">
        <v>1</v>
      </c>
      <c r="F141" s="42"/>
      <c r="G141" s="43" t="str">
        <f t="shared" ref="G141:G144" si="5">IF(OR(E141="",F141=""),"",E141*F141)</f>
        <v/>
      </c>
    </row>
    <row r="142" spans="1:7" ht="22.5" x14ac:dyDescent="0.2">
      <c r="A142" s="67"/>
      <c r="B142" s="97" t="s">
        <v>255</v>
      </c>
      <c r="C142" s="10" t="s">
        <v>92</v>
      </c>
      <c r="D142" s="80" t="s">
        <v>22</v>
      </c>
      <c r="E142" s="24">
        <v>1</v>
      </c>
      <c r="F142" s="42"/>
      <c r="G142" s="43" t="str">
        <f>IF(OR(E142="",F142=""),"",E142*F142)</f>
        <v/>
      </c>
    </row>
    <row r="143" spans="1:7" ht="56.25" x14ac:dyDescent="0.2">
      <c r="A143" s="67"/>
      <c r="B143" s="97" t="s">
        <v>257</v>
      </c>
      <c r="C143" s="10" t="s">
        <v>95</v>
      </c>
      <c r="D143" s="80" t="s">
        <v>1</v>
      </c>
      <c r="E143" s="24">
        <v>1</v>
      </c>
      <c r="F143" s="42"/>
      <c r="G143" s="43" t="str">
        <f t="shared" si="5"/>
        <v/>
      </c>
    </row>
    <row r="144" spans="1:7" ht="56.25" x14ac:dyDescent="0.2">
      <c r="A144" s="67"/>
      <c r="B144" s="97" t="s">
        <v>258</v>
      </c>
      <c r="C144" s="10" t="s">
        <v>94</v>
      </c>
      <c r="D144" s="80" t="s">
        <v>1</v>
      </c>
      <c r="E144" s="24">
        <v>1</v>
      </c>
      <c r="F144" s="42"/>
      <c r="G144" s="43" t="str">
        <f t="shared" si="5"/>
        <v/>
      </c>
    </row>
    <row r="145" spans="1:7" ht="22.5" x14ac:dyDescent="0.2">
      <c r="A145" s="67">
        <v>4</v>
      </c>
      <c r="B145" s="97" t="s">
        <v>256</v>
      </c>
      <c r="C145" s="10" t="s">
        <v>93</v>
      </c>
      <c r="D145" s="80" t="s">
        <v>1</v>
      </c>
      <c r="E145" s="24">
        <v>2</v>
      </c>
      <c r="F145" s="42"/>
      <c r="G145" s="43" t="str">
        <f>IF(OR(E145="",F145=""),"",E145*F145)</f>
        <v/>
      </c>
    </row>
    <row r="146" spans="1:7" ht="45" x14ac:dyDescent="0.2">
      <c r="A146" s="7">
        <v>4</v>
      </c>
      <c r="B146" s="97" t="s">
        <v>259</v>
      </c>
      <c r="C146" s="10" t="s">
        <v>98</v>
      </c>
      <c r="D146" s="80" t="s">
        <v>1</v>
      </c>
      <c r="E146" s="24">
        <v>4</v>
      </c>
      <c r="F146" s="42"/>
      <c r="G146" s="43" t="str">
        <f>IF(OR(E146="",F146=""),"",E146*F146)</f>
        <v/>
      </c>
    </row>
    <row r="147" spans="1:7" ht="78.75" x14ac:dyDescent="0.2">
      <c r="A147" s="7">
        <v>4</v>
      </c>
      <c r="B147" s="97" t="s">
        <v>260</v>
      </c>
      <c r="C147" s="10" t="s">
        <v>261</v>
      </c>
      <c r="D147" s="80" t="s">
        <v>22</v>
      </c>
      <c r="E147" s="24">
        <v>1</v>
      </c>
      <c r="F147" s="42"/>
      <c r="G147" s="43" t="str">
        <f>IF(OR(E147="",F147=""),"",E147*F147)</f>
        <v/>
      </c>
    </row>
    <row r="148" spans="1:7" x14ac:dyDescent="0.2">
      <c r="A148" s="7"/>
      <c r="B148" s="134"/>
      <c r="C148" s="86"/>
      <c r="D148" s="77"/>
      <c r="E148" s="84"/>
      <c r="F148" s="52"/>
      <c r="G148" s="85"/>
    </row>
    <row r="149" spans="1:7" x14ac:dyDescent="0.2">
      <c r="A149" s="53"/>
      <c r="B149" s="135" t="s">
        <v>262</v>
      </c>
      <c r="C149" s="116" t="s">
        <v>264</v>
      </c>
      <c r="D149" s="7"/>
      <c r="E149" s="23"/>
      <c r="F149" s="57"/>
      <c r="G149" s="49">
        <f>SUBTOTAL(9,G150:G152)</f>
        <v>0</v>
      </c>
    </row>
    <row r="150" spans="1:7" x14ac:dyDescent="0.2">
      <c r="A150" s="67"/>
      <c r="B150" s="133" t="s">
        <v>148</v>
      </c>
      <c r="C150" s="95" t="s">
        <v>97</v>
      </c>
      <c r="D150" s="89" t="s">
        <v>22</v>
      </c>
      <c r="E150" s="90">
        <v>1</v>
      </c>
      <c r="F150" s="120"/>
      <c r="G150" s="121" t="str">
        <f>IF(OR(E150="",F150=""),"",E150*F150)</f>
        <v/>
      </c>
    </row>
    <row r="151" spans="1:7" x14ac:dyDescent="0.2">
      <c r="A151" s="67"/>
      <c r="B151" s="133" t="s">
        <v>149</v>
      </c>
      <c r="C151" s="95" t="s">
        <v>96</v>
      </c>
      <c r="D151" s="89" t="s">
        <v>22</v>
      </c>
      <c r="E151" s="90">
        <v>1</v>
      </c>
      <c r="F151" s="120"/>
      <c r="G151" s="121" t="str">
        <f>IF(OR(E151="",F151=""),"",E151*F151)</f>
        <v/>
      </c>
    </row>
    <row r="152" spans="1:7" x14ac:dyDescent="0.2">
      <c r="A152" s="67"/>
      <c r="B152" s="134"/>
      <c r="C152" s="86"/>
      <c r="D152" s="77"/>
      <c r="E152" s="84"/>
      <c r="F152" s="52"/>
      <c r="G152" s="85"/>
    </row>
    <row r="153" spans="1:7" x14ac:dyDescent="0.2">
      <c r="A153" s="53"/>
      <c r="B153" s="135" t="s">
        <v>263</v>
      </c>
      <c r="C153" s="116" t="s">
        <v>265</v>
      </c>
      <c r="D153" s="7"/>
      <c r="E153" s="23"/>
      <c r="F153" s="57"/>
      <c r="G153" s="49">
        <f>SUBTOTAL(9,G154:G158)</f>
        <v>0</v>
      </c>
    </row>
    <row r="154" spans="1:7" x14ac:dyDescent="0.2">
      <c r="A154" s="73"/>
      <c r="B154" s="133" t="s">
        <v>266</v>
      </c>
      <c r="C154" s="95" t="s">
        <v>99</v>
      </c>
      <c r="D154" s="89" t="s">
        <v>1</v>
      </c>
      <c r="E154" s="90">
        <v>1</v>
      </c>
      <c r="F154" s="120"/>
      <c r="G154" s="121" t="str">
        <f>IF(OR(E154="",F154=""),"",E154*F154)</f>
        <v/>
      </c>
    </row>
    <row r="155" spans="1:7" x14ac:dyDescent="0.2">
      <c r="A155" s="67"/>
      <c r="B155" s="133" t="s">
        <v>267</v>
      </c>
      <c r="C155" s="95" t="s">
        <v>100</v>
      </c>
      <c r="D155" s="89" t="s">
        <v>22</v>
      </c>
      <c r="E155" s="90">
        <v>1</v>
      </c>
      <c r="F155" s="120"/>
      <c r="G155" s="121" t="str">
        <f>IF(OR(E155="",F155=""),"",E155*F155)</f>
        <v/>
      </c>
    </row>
    <row r="156" spans="1:7" x14ac:dyDescent="0.2">
      <c r="A156" s="67"/>
      <c r="B156" s="133" t="s">
        <v>268</v>
      </c>
      <c r="C156" s="95" t="s">
        <v>101</v>
      </c>
      <c r="D156" s="89" t="s">
        <v>22</v>
      </c>
      <c r="E156" s="90">
        <v>1</v>
      </c>
      <c r="F156" s="120"/>
      <c r="G156" s="121" t="str">
        <f>IF(OR(E156="",F156=""),"",E156*F156)</f>
        <v/>
      </c>
    </row>
    <row r="157" spans="1:7" x14ac:dyDescent="0.2">
      <c r="A157" s="67"/>
      <c r="B157" s="133" t="s">
        <v>269</v>
      </c>
      <c r="C157" s="95" t="s">
        <v>102</v>
      </c>
      <c r="D157" s="89" t="s">
        <v>22</v>
      </c>
      <c r="E157" s="90">
        <v>1</v>
      </c>
      <c r="F157" s="120"/>
      <c r="G157" s="121" t="str">
        <f>IF(OR(E157="",F157=""),"",E157*F157)</f>
        <v/>
      </c>
    </row>
    <row r="158" spans="1:7" x14ac:dyDescent="0.2">
      <c r="A158" s="67"/>
      <c r="B158" s="134"/>
      <c r="C158" s="86"/>
      <c r="D158" s="77"/>
      <c r="E158" s="84"/>
      <c r="F158" s="52"/>
      <c r="G158" s="85"/>
    </row>
    <row r="159" spans="1:7" x14ac:dyDescent="0.2">
      <c r="A159" s="53"/>
      <c r="B159" s="135" t="s">
        <v>270</v>
      </c>
      <c r="C159" s="116" t="s">
        <v>276</v>
      </c>
      <c r="D159" s="7"/>
      <c r="E159" s="23"/>
      <c r="F159" s="57"/>
      <c r="G159" s="49">
        <f>SUBTOTAL(9,G161:G165)</f>
        <v>0</v>
      </c>
    </row>
    <row r="160" spans="1:7" s="109" customFormat="1" x14ac:dyDescent="0.2">
      <c r="A160" s="122"/>
      <c r="B160" s="103" t="s">
        <v>271</v>
      </c>
      <c r="C160" s="76" t="s">
        <v>39</v>
      </c>
      <c r="D160" s="89" t="s">
        <v>10</v>
      </c>
      <c r="E160" s="90">
        <v>1</v>
      </c>
      <c r="F160" s="120"/>
      <c r="G160" s="121" t="str">
        <f>IF(OR(E160="",F160=""),"",E160*F160)</f>
        <v/>
      </c>
    </row>
    <row r="161" spans="1:7" x14ac:dyDescent="0.2">
      <c r="A161" s="75">
        <v>5</v>
      </c>
      <c r="B161" s="103" t="s">
        <v>272</v>
      </c>
      <c r="C161" s="10" t="s">
        <v>277</v>
      </c>
      <c r="D161" s="80" t="s">
        <v>10</v>
      </c>
      <c r="E161" s="24">
        <v>1</v>
      </c>
      <c r="F161" s="120"/>
      <c r="G161" s="121" t="str">
        <f>IF(OR(E161="",F161=""),"",E161*F161)</f>
        <v/>
      </c>
    </row>
    <row r="162" spans="1:7" s="109" customFormat="1" ht="12" customHeight="1" x14ac:dyDescent="0.2">
      <c r="A162" s="108"/>
      <c r="B162" s="103" t="s">
        <v>273</v>
      </c>
      <c r="C162" s="76" t="s">
        <v>89</v>
      </c>
      <c r="D162" s="89" t="s">
        <v>22</v>
      </c>
      <c r="E162" s="90">
        <v>1</v>
      </c>
      <c r="F162" s="120"/>
      <c r="G162" s="121" t="str">
        <f>IF(OR(E162="",F162=""),"",E162*F162)</f>
        <v/>
      </c>
    </row>
    <row r="163" spans="1:7" s="109" customFormat="1" x14ac:dyDescent="0.2">
      <c r="A163" s="123"/>
      <c r="B163" s="103" t="s">
        <v>274</v>
      </c>
      <c r="C163" s="10" t="s">
        <v>103</v>
      </c>
      <c r="D163" s="80" t="s">
        <v>22</v>
      </c>
      <c r="E163" s="24">
        <v>1</v>
      </c>
      <c r="F163" s="120"/>
      <c r="G163" s="121" t="str">
        <f>IF(OR(E163="",F163=""),"",E163*F163)</f>
        <v/>
      </c>
    </row>
    <row r="164" spans="1:7" s="109" customFormat="1" ht="12" customHeight="1" x14ac:dyDescent="0.2">
      <c r="A164" s="108"/>
      <c r="B164" s="103" t="s">
        <v>275</v>
      </c>
      <c r="C164" s="10" t="s">
        <v>104</v>
      </c>
      <c r="D164" s="80" t="s">
        <v>22</v>
      </c>
      <c r="E164" s="24">
        <v>1</v>
      </c>
      <c r="F164" s="124"/>
      <c r="G164" s="125" t="str">
        <f>IF(OR(E164="",F164=""),"",E164*F164)</f>
        <v/>
      </c>
    </row>
    <row r="165" spans="1:7" x14ac:dyDescent="0.2">
      <c r="A165" s="67"/>
      <c r="B165" s="134"/>
      <c r="C165" s="86"/>
      <c r="D165" s="77"/>
      <c r="E165" s="84"/>
      <c r="F165" s="52"/>
      <c r="G165" s="85"/>
    </row>
    <row r="166" spans="1:7" ht="12" thickBot="1" x14ac:dyDescent="0.25">
      <c r="A166" s="53">
        <v>4</v>
      </c>
      <c r="B166" s="145" t="s">
        <v>278</v>
      </c>
      <c r="C166" s="146" t="s">
        <v>86</v>
      </c>
      <c r="D166" s="147"/>
      <c r="E166" s="148"/>
      <c r="F166" s="149"/>
      <c r="G166" s="150">
        <f>+G167+G172+G193+G197</f>
        <v>0</v>
      </c>
    </row>
    <row r="167" spans="1:7" x14ac:dyDescent="0.2">
      <c r="A167" s="53"/>
      <c r="B167" s="135" t="s">
        <v>279</v>
      </c>
      <c r="C167" s="116" t="s">
        <v>283</v>
      </c>
      <c r="D167" s="7"/>
      <c r="E167" s="23"/>
      <c r="F167" s="57"/>
      <c r="G167" s="49">
        <f>SUBTOTAL(9,G169:G171)</f>
        <v>0</v>
      </c>
    </row>
    <row r="168" spans="1:7" x14ac:dyDescent="0.2">
      <c r="A168" s="7"/>
      <c r="B168" s="68" t="s">
        <v>285</v>
      </c>
      <c r="C168" s="8" t="s">
        <v>284</v>
      </c>
      <c r="D168" s="7"/>
      <c r="E168" s="23"/>
      <c r="F168" s="57"/>
      <c r="G168" s="105"/>
    </row>
    <row r="169" spans="1:7" x14ac:dyDescent="0.2">
      <c r="A169" s="58">
        <v>4</v>
      </c>
      <c r="B169" s="133" t="s">
        <v>286</v>
      </c>
      <c r="C169" s="88" t="s">
        <v>40</v>
      </c>
      <c r="D169" s="89" t="s">
        <v>10</v>
      </c>
      <c r="E169" s="90">
        <v>1</v>
      </c>
      <c r="F169" s="91"/>
      <c r="G169" s="63" t="str">
        <f>IF(OR(E169="",F169=""),"",E169*F169)</f>
        <v/>
      </c>
    </row>
    <row r="170" spans="1:7" ht="33.75" x14ac:dyDescent="0.2">
      <c r="A170" s="58">
        <v>4</v>
      </c>
      <c r="B170" s="133" t="s">
        <v>287</v>
      </c>
      <c r="C170" s="76" t="s">
        <v>105</v>
      </c>
      <c r="D170" s="80" t="s">
        <v>10</v>
      </c>
      <c r="E170" s="24">
        <v>1</v>
      </c>
      <c r="F170" s="62"/>
      <c r="G170" s="63" t="str">
        <f>IF(OR(E170="",F170=""),"",E170*F170)</f>
        <v/>
      </c>
    </row>
    <row r="171" spans="1:7" x14ac:dyDescent="0.2">
      <c r="A171" s="67"/>
      <c r="B171" s="134"/>
      <c r="C171" s="86"/>
      <c r="D171" s="77"/>
      <c r="E171" s="84"/>
      <c r="F171" s="52"/>
      <c r="G171" s="85"/>
    </row>
    <row r="172" spans="1:7" x14ac:dyDescent="0.2">
      <c r="A172" s="53"/>
      <c r="B172" s="135" t="s">
        <v>280</v>
      </c>
      <c r="C172" s="116" t="s">
        <v>288</v>
      </c>
      <c r="D172" s="7"/>
      <c r="E172" s="23"/>
      <c r="F172" s="57"/>
      <c r="G172" s="49">
        <f>SUBTOTAL(9,G173:G192)</f>
        <v>0</v>
      </c>
    </row>
    <row r="173" spans="1:7" x14ac:dyDescent="0.2">
      <c r="A173" s="72">
        <v>5</v>
      </c>
      <c r="B173" s="68" t="s">
        <v>289</v>
      </c>
      <c r="C173" s="55" t="s">
        <v>290</v>
      </c>
      <c r="D173" s="7" t="s">
        <v>1</v>
      </c>
      <c r="E173" s="23">
        <v>1</v>
      </c>
      <c r="F173" s="57"/>
      <c r="G173" s="40" t="str">
        <f>IF(OR(E173="",F173=""),"",E173*F173)</f>
        <v/>
      </c>
    </row>
    <row r="174" spans="1:7" ht="22.5" x14ac:dyDescent="0.2">
      <c r="A174" s="72">
        <v>5</v>
      </c>
      <c r="B174" s="68" t="s">
        <v>293</v>
      </c>
      <c r="C174" s="55" t="s">
        <v>295</v>
      </c>
      <c r="D174" s="7"/>
      <c r="E174" s="23"/>
      <c r="F174" s="57"/>
      <c r="G174" s="40"/>
    </row>
    <row r="175" spans="1:7" x14ac:dyDescent="0.2">
      <c r="A175" s="16"/>
      <c r="B175" s="10" t="s">
        <v>294</v>
      </c>
      <c r="C175" s="10" t="s">
        <v>142</v>
      </c>
      <c r="D175" s="9" t="s">
        <v>0</v>
      </c>
      <c r="E175" s="139">
        <v>7</v>
      </c>
      <c r="F175" s="138"/>
      <c r="G175" s="138" t="str">
        <f>IF(OR(E175="",F175=""),"",E175*F175)</f>
        <v/>
      </c>
    </row>
    <row r="176" spans="1:7" x14ac:dyDescent="0.2">
      <c r="A176" s="16"/>
      <c r="B176" s="10" t="s">
        <v>296</v>
      </c>
      <c r="C176" s="10" t="s">
        <v>143</v>
      </c>
      <c r="D176" s="9" t="s">
        <v>0</v>
      </c>
      <c r="E176" s="139">
        <v>7</v>
      </c>
      <c r="F176" s="138"/>
      <c r="G176" s="138" t="str">
        <f>IF(OR(E176="",F176=""),"",E176*F176)</f>
        <v/>
      </c>
    </row>
    <row r="177" spans="1:7" ht="22.5" x14ac:dyDescent="0.2">
      <c r="A177" s="72">
        <v>5</v>
      </c>
      <c r="B177" s="68" t="s">
        <v>291</v>
      </c>
      <c r="C177" s="55" t="s">
        <v>151</v>
      </c>
      <c r="D177" s="7" t="s">
        <v>0</v>
      </c>
      <c r="E177" s="23">
        <v>730</v>
      </c>
      <c r="F177" s="57"/>
      <c r="G177" s="40" t="str">
        <f>IF(OR(E177="",F177=""),"",E177*F177)</f>
        <v/>
      </c>
    </row>
    <row r="178" spans="1:7" ht="22.5" x14ac:dyDescent="0.2">
      <c r="A178" s="67">
        <v>5</v>
      </c>
      <c r="B178" s="68" t="s">
        <v>292</v>
      </c>
      <c r="C178" s="8" t="s">
        <v>106</v>
      </c>
      <c r="D178" s="7"/>
      <c r="E178" s="7" t="s">
        <v>9</v>
      </c>
      <c r="F178" s="41"/>
      <c r="G178" s="41" t="str">
        <f t="shared" ref="G178:G186" si="6">IF(OR(E178="",F178=""),"",E178*F178)</f>
        <v/>
      </c>
    </row>
    <row r="179" spans="1:7" x14ac:dyDescent="0.2">
      <c r="A179" s="67"/>
      <c r="B179" s="133" t="s">
        <v>297</v>
      </c>
      <c r="C179" s="10" t="s">
        <v>107</v>
      </c>
      <c r="D179" s="80" t="s">
        <v>1</v>
      </c>
      <c r="E179" s="24">
        <v>3</v>
      </c>
      <c r="F179" s="42"/>
      <c r="G179" s="43" t="str">
        <f t="shared" si="6"/>
        <v/>
      </c>
    </row>
    <row r="180" spans="1:7" x14ac:dyDescent="0.2">
      <c r="A180" s="67"/>
      <c r="B180" s="133" t="s">
        <v>298</v>
      </c>
      <c r="C180" s="10" t="s">
        <v>108</v>
      </c>
      <c r="D180" s="80" t="s">
        <v>1</v>
      </c>
      <c r="E180" s="24">
        <v>6</v>
      </c>
      <c r="F180" s="42"/>
      <c r="G180" s="43" t="str">
        <f>IF(OR(E180="",F180=""),"",E180*F180)</f>
        <v/>
      </c>
    </row>
    <row r="181" spans="1:7" x14ac:dyDescent="0.2">
      <c r="A181" s="67"/>
      <c r="B181" s="133" t="s">
        <v>299</v>
      </c>
      <c r="C181" s="10" t="s">
        <v>109</v>
      </c>
      <c r="D181" s="80" t="s">
        <v>1</v>
      </c>
      <c r="E181" s="24">
        <v>3</v>
      </c>
      <c r="F181" s="42"/>
      <c r="G181" s="43" t="str">
        <f>IF(OR(E181="",F181=""),"",E181*F181)</f>
        <v/>
      </c>
    </row>
    <row r="182" spans="1:7" x14ac:dyDescent="0.2">
      <c r="A182" s="67"/>
      <c r="B182" s="133" t="s">
        <v>300</v>
      </c>
      <c r="C182" s="10" t="s">
        <v>110</v>
      </c>
      <c r="D182" s="80" t="s">
        <v>1</v>
      </c>
      <c r="E182" s="24">
        <v>2</v>
      </c>
      <c r="F182" s="42"/>
      <c r="G182" s="43" t="str">
        <f t="shared" si="6"/>
        <v/>
      </c>
    </row>
    <row r="183" spans="1:7" x14ac:dyDescent="0.2">
      <c r="A183" s="67"/>
      <c r="B183" s="133" t="s">
        <v>301</v>
      </c>
      <c r="C183" s="10" t="s">
        <v>111</v>
      </c>
      <c r="D183" s="80" t="s">
        <v>1</v>
      </c>
      <c r="E183" s="24">
        <v>13</v>
      </c>
      <c r="F183" s="42"/>
      <c r="G183" s="43" t="str">
        <f t="shared" si="6"/>
        <v/>
      </c>
    </row>
    <row r="184" spans="1:7" x14ac:dyDescent="0.2">
      <c r="A184" s="67"/>
      <c r="B184" s="133" t="s">
        <v>302</v>
      </c>
      <c r="C184" s="10" t="s">
        <v>112</v>
      </c>
      <c r="D184" s="80" t="s">
        <v>1</v>
      </c>
      <c r="E184" s="24">
        <v>11</v>
      </c>
      <c r="F184" s="42"/>
      <c r="G184" s="43" t="str">
        <f t="shared" si="6"/>
        <v/>
      </c>
    </row>
    <row r="185" spans="1:7" x14ac:dyDescent="0.2">
      <c r="A185" s="67"/>
      <c r="B185" s="133" t="s">
        <v>303</v>
      </c>
      <c r="C185" s="10" t="s">
        <v>113</v>
      </c>
      <c r="D185" s="80" t="s">
        <v>1</v>
      </c>
      <c r="E185" s="24">
        <v>1</v>
      </c>
      <c r="F185" s="42"/>
      <c r="G185" s="43" t="str">
        <f>IF(OR(E185="",F185=""),"",E185*F185)</f>
        <v/>
      </c>
    </row>
    <row r="186" spans="1:7" x14ac:dyDescent="0.2">
      <c r="A186" s="67"/>
      <c r="B186" s="133" t="s">
        <v>304</v>
      </c>
      <c r="C186" s="10" t="s">
        <v>114</v>
      </c>
      <c r="D186" s="80" t="s">
        <v>1</v>
      </c>
      <c r="E186" s="24">
        <v>3</v>
      </c>
      <c r="F186" s="42"/>
      <c r="G186" s="43" t="str">
        <f t="shared" si="6"/>
        <v/>
      </c>
    </row>
    <row r="187" spans="1:7" ht="18" customHeight="1" x14ac:dyDescent="0.2">
      <c r="A187" s="67">
        <v>5</v>
      </c>
      <c r="B187" s="133" t="s">
        <v>305</v>
      </c>
      <c r="C187" s="10" t="s">
        <v>115</v>
      </c>
      <c r="D187" s="89" t="s">
        <v>1</v>
      </c>
      <c r="E187" s="89">
        <v>42</v>
      </c>
      <c r="F187" s="62"/>
      <c r="G187" s="62" t="str">
        <f>IF(OR(E187="",F187=""),"",E187*F187)</f>
        <v/>
      </c>
    </row>
    <row r="188" spans="1:7" x14ac:dyDescent="0.2">
      <c r="A188" s="67"/>
      <c r="B188" s="68"/>
      <c r="C188" s="10"/>
      <c r="D188" s="80"/>
      <c r="E188" s="24"/>
      <c r="F188" s="42"/>
      <c r="G188" s="43"/>
    </row>
    <row r="189" spans="1:7" ht="22.5" x14ac:dyDescent="0.2">
      <c r="A189" s="58">
        <v>4</v>
      </c>
      <c r="B189" s="68" t="s">
        <v>306</v>
      </c>
      <c r="C189" s="55" t="s">
        <v>116</v>
      </c>
      <c r="D189" s="7" t="s">
        <v>1</v>
      </c>
      <c r="E189" s="23">
        <v>42</v>
      </c>
      <c r="F189" s="57"/>
      <c r="G189" s="40" t="str">
        <f>IF(OR(E189="",F189=""),"",E189*F189)</f>
        <v/>
      </c>
    </row>
    <row r="190" spans="1:7" x14ac:dyDescent="0.2">
      <c r="A190" s="72">
        <v>5</v>
      </c>
      <c r="B190" s="68" t="s">
        <v>307</v>
      </c>
      <c r="C190" s="55" t="s">
        <v>119</v>
      </c>
      <c r="D190" s="7" t="s">
        <v>1</v>
      </c>
      <c r="E190" s="23">
        <v>4</v>
      </c>
      <c r="F190" s="57"/>
      <c r="G190" s="40" t="str">
        <f>IF(OR(E190="",F190=""),"",E190*F190)</f>
        <v/>
      </c>
    </row>
    <row r="191" spans="1:7" x14ac:dyDescent="0.2">
      <c r="A191" s="72">
        <v>5</v>
      </c>
      <c r="B191" s="68" t="s">
        <v>308</v>
      </c>
      <c r="C191" s="8" t="s">
        <v>120</v>
      </c>
      <c r="D191" s="7" t="s">
        <v>1</v>
      </c>
      <c r="E191" s="23">
        <v>4</v>
      </c>
      <c r="F191" s="57"/>
      <c r="G191" s="40" t="str">
        <f>IF(OR(E191="",F191=""),"",E191*F191)</f>
        <v/>
      </c>
    </row>
    <row r="192" spans="1:7" x14ac:dyDescent="0.2">
      <c r="A192" s="67"/>
      <c r="B192" s="134"/>
      <c r="C192" s="86"/>
      <c r="D192" s="77"/>
      <c r="E192" s="84"/>
      <c r="F192" s="52"/>
      <c r="G192" s="85"/>
    </row>
    <row r="193" spans="1:7" x14ac:dyDescent="0.2">
      <c r="A193" s="53"/>
      <c r="B193" s="135" t="s">
        <v>281</v>
      </c>
      <c r="C193" s="116" t="s">
        <v>309</v>
      </c>
      <c r="D193" s="7"/>
      <c r="E193" s="23"/>
      <c r="F193" s="57"/>
      <c r="G193" s="49">
        <f>SUBTOTAL(9,G194:G196)</f>
        <v>0</v>
      </c>
    </row>
    <row r="194" spans="1:7" ht="21.6" customHeight="1" x14ac:dyDescent="0.2">
      <c r="A194" s="67">
        <v>5</v>
      </c>
      <c r="B194" s="68" t="s">
        <v>310</v>
      </c>
      <c r="C194" s="55" t="s">
        <v>117</v>
      </c>
      <c r="D194" s="7" t="s">
        <v>0</v>
      </c>
      <c r="E194" s="23">
        <v>91</v>
      </c>
      <c r="F194" s="57"/>
      <c r="G194" s="40" t="str">
        <f>IF(OR(E194="",F194=""),"",E194*F194)</f>
        <v/>
      </c>
    </row>
    <row r="195" spans="1:7" ht="21.6" customHeight="1" x14ac:dyDescent="0.2">
      <c r="A195" s="72">
        <v>5</v>
      </c>
      <c r="B195" s="68" t="s">
        <v>311</v>
      </c>
      <c r="C195" s="55" t="s">
        <v>118</v>
      </c>
      <c r="D195" s="7" t="s">
        <v>0</v>
      </c>
      <c r="E195" s="23">
        <v>98</v>
      </c>
      <c r="F195" s="57"/>
      <c r="G195" s="40" t="str">
        <f>IF(OR(E195="",F195=""),"",E195*F195)</f>
        <v/>
      </c>
    </row>
    <row r="196" spans="1:7" x14ac:dyDescent="0.2">
      <c r="A196" s="67"/>
      <c r="B196" s="134"/>
      <c r="C196" s="86"/>
      <c r="D196" s="77"/>
      <c r="E196" s="84"/>
      <c r="F196" s="52"/>
      <c r="G196" s="85"/>
    </row>
    <row r="197" spans="1:7" x14ac:dyDescent="0.2">
      <c r="A197" s="53"/>
      <c r="B197" s="135" t="s">
        <v>282</v>
      </c>
      <c r="C197" s="116" t="s">
        <v>312</v>
      </c>
      <c r="D197" s="7"/>
      <c r="E197" s="23"/>
      <c r="F197" s="57"/>
      <c r="G197" s="49">
        <f>SUBTOTAL(9,G198:G204)</f>
        <v>0</v>
      </c>
    </row>
    <row r="198" spans="1:7" ht="101.25" x14ac:dyDescent="0.2">
      <c r="A198" s="58"/>
      <c r="B198" s="55" t="s">
        <v>319</v>
      </c>
      <c r="C198" s="87" t="s">
        <v>314</v>
      </c>
      <c r="D198" s="7" t="s">
        <v>10</v>
      </c>
      <c r="E198" s="23">
        <v>1</v>
      </c>
      <c r="F198" s="57"/>
      <c r="G198" s="61" t="str">
        <f>IF(OR(E198="",F198=""),"",E198*F198)</f>
        <v/>
      </c>
    </row>
    <row r="199" spans="1:7" s="69" customFormat="1" x14ac:dyDescent="0.2">
      <c r="A199" s="69">
        <v>3</v>
      </c>
      <c r="B199" s="55" t="s">
        <v>313</v>
      </c>
      <c r="C199" s="55" t="s">
        <v>31</v>
      </c>
      <c r="D199" s="55"/>
      <c r="E199" s="55"/>
      <c r="F199" s="55"/>
      <c r="G199" s="55"/>
    </row>
    <row r="200" spans="1:7" ht="12.75" customHeight="1" x14ac:dyDescent="0.2">
      <c r="A200" s="102">
        <v>4</v>
      </c>
      <c r="B200" s="88" t="s">
        <v>316</v>
      </c>
      <c r="C200" s="103" t="s">
        <v>33</v>
      </c>
      <c r="D200" s="80" t="s">
        <v>1</v>
      </c>
      <c r="E200" s="24">
        <v>4</v>
      </c>
      <c r="F200" s="42"/>
      <c r="G200" s="43" t="str">
        <f>IF(OR(E200="",F200=""),"",E200*F200)</f>
        <v/>
      </c>
    </row>
    <row r="201" spans="1:7" ht="12.75" customHeight="1" x14ac:dyDescent="0.2">
      <c r="A201" s="102"/>
      <c r="B201" s="101"/>
      <c r="C201" s="103"/>
      <c r="D201" s="80"/>
      <c r="E201" s="24"/>
      <c r="F201" s="42"/>
      <c r="G201" s="43"/>
    </row>
    <row r="202" spans="1:7" ht="21.6" customHeight="1" x14ac:dyDescent="0.2">
      <c r="A202" s="58"/>
      <c r="B202" s="55" t="s">
        <v>315</v>
      </c>
      <c r="C202" s="88" t="s">
        <v>41</v>
      </c>
      <c r="D202" s="89"/>
      <c r="E202" s="90"/>
      <c r="F202" s="91"/>
      <c r="G202" s="63"/>
    </row>
    <row r="203" spans="1:7" x14ac:dyDescent="0.2">
      <c r="A203" s="60"/>
      <c r="B203" s="88" t="s">
        <v>317</v>
      </c>
      <c r="C203" s="16" t="s">
        <v>42</v>
      </c>
      <c r="D203" s="80" t="s">
        <v>0</v>
      </c>
      <c r="E203" s="24">
        <v>30</v>
      </c>
      <c r="F203" s="42"/>
      <c r="G203" s="43" t="str">
        <f>IF(OR(E203="",F203=""),"",E203*F203)</f>
        <v/>
      </c>
    </row>
    <row r="204" spans="1:7" ht="22.5" x14ac:dyDescent="0.2">
      <c r="B204" s="68" t="s">
        <v>318</v>
      </c>
      <c r="C204" s="55" t="s">
        <v>121</v>
      </c>
      <c r="D204" s="7" t="s">
        <v>0</v>
      </c>
      <c r="E204" s="23">
        <v>10</v>
      </c>
      <c r="F204" s="57"/>
      <c r="G204" s="40" t="str">
        <f>IF(OR(E204="",F204=""),"",E204*F204)</f>
        <v/>
      </c>
    </row>
    <row r="205" spans="1:7" x14ac:dyDescent="0.2">
      <c r="B205" s="69"/>
    </row>
    <row r="206" spans="1:7" ht="12" thickBot="1" x14ac:dyDescent="0.25">
      <c r="A206" s="93">
        <v>4</v>
      </c>
      <c r="B206" s="145" t="s">
        <v>320</v>
      </c>
      <c r="C206" s="146" t="s">
        <v>87</v>
      </c>
      <c r="D206" s="147"/>
      <c r="E206" s="148"/>
      <c r="F206" s="149"/>
      <c r="G206" s="150">
        <f>+G207+G211+G221+G228</f>
        <v>0</v>
      </c>
    </row>
    <row r="207" spans="1:7" x14ac:dyDescent="0.2">
      <c r="A207" s="53"/>
      <c r="B207" s="135" t="s">
        <v>322</v>
      </c>
      <c r="C207" s="116" t="s">
        <v>321</v>
      </c>
      <c r="D207" s="7"/>
      <c r="E207" s="23"/>
      <c r="F207" s="57"/>
      <c r="G207" s="49">
        <f>SUBTOTAL(9,G208:G210)</f>
        <v>0</v>
      </c>
    </row>
    <row r="208" spans="1:7" x14ac:dyDescent="0.2">
      <c r="A208" s="82">
        <v>5</v>
      </c>
      <c r="B208" s="68" t="s">
        <v>323</v>
      </c>
      <c r="C208" s="81" t="s">
        <v>122</v>
      </c>
      <c r="D208" s="7" t="s">
        <v>1</v>
      </c>
      <c r="E208" s="23">
        <v>1</v>
      </c>
      <c r="F208" s="57"/>
      <c r="G208" s="40" t="str">
        <f>IF(OR(E208="",F208=""),"",E208*F208)</f>
        <v/>
      </c>
    </row>
    <row r="209" spans="1:7" x14ac:dyDescent="0.2">
      <c r="A209" s="82">
        <v>5</v>
      </c>
      <c r="B209" s="68" t="s">
        <v>324</v>
      </c>
      <c r="C209" s="81" t="s">
        <v>125</v>
      </c>
      <c r="D209" s="7" t="s">
        <v>1</v>
      </c>
      <c r="E209" s="23">
        <v>4</v>
      </c>
      <c r="F209" s="57"/>
      <c r="G209" s="40" t="str">
        <f>IF(OR(E209="",F209=""),"",E209*F209)</f>
        <v/>
      </c>
    </row>
    <row r="210" spans="1:7" x14ac:dyDescent="0.2">
      <c r="A210" s="67"/>
      <c r="B210" s="134"/>
      <c r="C210" s="86"/>
      <c r="D210" s="77"/>
      <c r="E210" s="84"/>
      <c r="F210" s="52"/>
      <c r="G210" s="85"/>
    </row>
    <row r="211" spans="1:7" x14ac:dyDescent="0.2">
      <c r="A211" s="53"/>
      <c r="B211" s="135" t="s">
        <v>326</v>
      </c>
      <c r="C211" s="116" t="s">
        <v>325</v>
      </c>
      <c r="D211" s="7"/>
      <c r="E211" s="23"/>
      <c r="F211" s="57"/>
      <c r="G211" s="49">
        <f>SUBTOTAL(9,G212:G220)</f>
        <v>0</v>
      </c>
    </row>
    <row r="212" spans="1:7" ht="67.5" x14ac:dyDescent="0.2">
      <c r="A212" s="83">
        <v>4</v>
      </c>
      <c r="B212" s="68" t="s">
        <v>327</v>
      </c>
      <c r="C212" s="55" t="s">
        <v>152</v>
      </c>
      <c r="D212" s="7" t="s">
        <v>0</v>
      </c>
      <c r="E212" s="23">
        <v>125</v>
      </c>
      <c r="F212" s="57"/>
      <c r="G212" s="40" t="str">
        <f>IF(OR(E212="",F212=""),"",E212*F212)</f>
        <v/>
      </c>
    </row>
    <row r="213" spans="1:7" x14ac:dyDescent="0.2">
      <c r="A213" s="82">
        <v>5</v>
      </c>
      <c r="B213" s="68" t="s">
        <v>328</v>
      </c>
      <c r="C213" s="55" t="s">
        <v>377</v>
      </c>
      <c r="D213" s="7"/>
      <c r="E213" s="23"/>
      <c r="F213" s="57"/>
      <c r="G213" s="40"/>
    </row>
    <row r="214" spans="1:7" ht="33.75" x14ac:dyDescent="0.2">
      <c r="A214" s="82">
        <v>5</v>
      </c>
      <c r="B214" s="133" t="s">
        <v>378</v>
      </c>
      <c r="C214" s="88" t="s">
        <v>381</v>
      </c>
      <c r="D214" s="89" t="s">
        <v>0</v>
      </c>
      <c r="E214" s="90">
        <v>75</v>
      </c>
      <c r="F214" s="91"/>
      <c r="G214" s="63" t="str">
        <f>IF(OR(E214="",F214=""),"",E214*F214)</f>
        <v/>
      </c>
    </row>
    <row r="215" spans="1:7" ht="33.75" x14ac:dyDescent="0.2">
      <c r="A215" s="82">
        <v>5</v>
      </c>
      <c r="B215" s="133" t="s">
        <v>379</v>
      </c>
      <c r="C215" s="88" t="s">
        <v>380</v>
      </c>
      <c r="D215" s="89" t="s">
        <v>0</v>
      </c>
      <c r="E215" s="90">
        <v>10</v>
      </c>
      <c r="F215" s="91"/>
      <c r="G215" s="63" t="str">
        <f>IF(OR(E215="",F215=""),"",E215*F215)</f>
        <v/>
      </c>
    </row>
    <row r="216" spans="1:7" x14ac:dyDescent="0.2">
      <c r="A216" s="83"/>
      <c r="B216" s="133"/>
      <c r="C216" s="88"/>
      <c r="D216" s="89"/>
      <c r="E216" s="90"/>
      <c r="F216" s="91"/>
      <c r="G216" s="63"/>
    </row>
    <row r="217" spans="1:7" ht="45" x14ac:dyDescent="0.2">
      <c r="A217" s="83">
        <v>4</v>
      </c>
      <c r="B217" s="68" t="s">
        <v>329</v>
      </c>
      <c r="C217" s="55" t="s">
        <v>150</v>
      </c>
      <c r="D217" s="7" t="s">
        <v>0</v>
      </c>
      <c r="E217" s="23">
        <v>127</v>
      </c>
      <c r="F217" s="57"/>
      <c r="G217" s="40" t="str">
        <f>IF(OR(E217="",F217=""),"",E217*F217)</f>
        <v/>
      </c>
    </row>
    <row r="218" spans="1:7" ht="21.6" customHeight="1" x14ac:dyDescent="0.2">
      <c r="A218" s="72">
        <v>5</v>
      </c>
      <c r="B218" s="68" t="s">
        <v>330</v>
      </c>
      <c r="C218" s="55" t="s">
        <v>126</v>
      </c>
      <c r="D218" s="7" t="s">
        <v>0</v>
      </c>
      <c r="E218" s="23">
        <v>127</v>
      </c>
      <c r="F218" s="57"/>
      <c r="G218" s="40" t="str">
        <f>IF(OR(E218="",F218=""),"",E218*F218)</f>
        <v/>
      </c>
    </row>
    <row r="219" spans="1:7" ht="22.5" x14ac:dyDescent="0.2">
      <c r="B219" s="68" t="s">
        <v>332</v>
      </c>
      <c r="C219" s="55" t="s">
        <v>331</v>
      </c>
      <c r="D219" s="7" t="s">
        <v>0</v>
      </c>
      <c r="E219" s="23">
        <v>20</v>
      </c>
      <c r="F219" s="57"/>
      <c r="G219" s="40" t="str">
        <f>IF(OR(E219="",F219=""),"",E219*F219)</f>
        <v/>
      </c>
    </row>
    <row r="220" spans="1:7" x14ac:dyDescent="0.2">
      <c r="A220" s="67"/>
      <c r="B220" s="134"/>
      <c r="C220" s="86"/>
      <c r="D220" s="77"/>
      <c r="E220" s="84"/>
      <c r="F220" s="52"/>
      <c r="G220" s="85"/>
    </row>
    <row r="221" spans="1:7" x14ac:dyDescent="0.2">
      <c r="A221" s="53"/>
      <c r="B221" s="135" t="s">
        <v>333</v>
      </c>
      <c r="C221" s="116" t="s">
        <v>373</v>
      </c>
      <c r="D221" s="7"/>
      <c r="E221" s="23"/>
      <c r="F221" s="57"/>
      <c r="G221" s="49">
        <f>SUBTOTAL(9,G223:G227)</f>
        <v>0</v>
      </c>
    </row>
    <row r="222" spans="1:7" x14ac:dyDescent="0.2">
      <c r="A222" s="157"/>
      <c r="B222" s="68" t="s">
        <v>335</v>
      </c>
      <c r="C222" s="81" t="s">
        <v>339</v>
      </c>
      <c r="D222" s="7"/>
      <c r="E222" s="23"/>
      <c r="F222" s="57"/>
      <c r="G222" s="40" t="str">
        <f>IF(OR(E222="",F222=""),"",E222*F222)</f>
        <v/>
      </c>
    </row>
    <row r="223" spans="1:7" ht="78.75" x14ac:dyDescent="0.2">
      <c r="A223" s="82"/>
      <c r="B223" s="133" t="s">
        <v>336</v>
      </c>
      <c r="C223" s="95" t="s">
        <v>153</v>
      </c>
      <c r="D223" s="89" t="s">
        <v>10</v>
      </c>
      <c r="E223" s="90">
        <v>8</v>
      </c>
      <c r="F223" s="91"/>
      <c r="G223" s="63" t="str">
        <f>IF(OR(E223="",F223=""),"",E223*F223)</f>
        <v/>
      </c>
    </row>
    <row r="224" spans="1:7" ht="22.5" x14ac:dyDescent="0.2">
      <c r="A224" s="82">
        <v>5</v>
      </c>
      <c r="B224" s="133" t="s">
        <v>337</v>
      </c>
      <c r="C224" s="95" t="s">
        <v>131</v>
      </c>
      <c r="D224" s="89" t="s">
        <v>1</v>
      </c>
      <c r="E224" s="90">
        <v>8</v>
      </c>
      <c r="F224" s="91"/>
      <c r="G224" s="63" t="str">
        <f>IF(OR(E224="",F224=""),"",E224*F224)</f>
        <v/>
      </c>
    </row>
    <row r="225" spans="1:7" x14ac:dyDescent="0.2">
      <c r="A225" s="82"/>
      <c r="B225" s="133"/>
      <c r="C225" s="95"/>
      <c r="D225" s="89"/>
      <c r="E225" s="90"/>
      <c r="F225" s="91"/>
      <c r="G225" s="63"/>
    </row>
    <row r="226" spans="1:7" ht="33.75" x14ac:dyDescent="0.2">
      <c r="A226" s="82"/>
      <c r="B226" s="68" t="s">
        <v>338</v>
      </c>
      <c r="C226" s="81" t="s">
        <v>128</v>
      </c>
      <c r="D226" s="7" t="s">
        <v>10</v>
      </c>
      <c r="E226" s="23">
        <v>1</v>
      </c>
      <c r="F226" s="57"/>
      <c r="G226" s="40" t="str">
        <f>IF(OR(E226="",F226=""),"",E226*F226)</f>
        <v/>
      </c>
    </row>
    <row r="227" spans="1:7" x14ac:dyDescent="0.2">
      <c r="A227" s="67"/>
      <c r="B227" s="134"/>
      <c r="C227" s="86"/>
      <c r="D227" s="77"/>
      <c r="E227" s="84"/>
      <c r="F227" s="52"/>
      <c r="G227" s="85"/>
    </row>
    <row r="228" spans="1:7" x14ac:dyDescent="0.2">
      <c r="A228" s="53"/>
      <c r="B228" s="135" t="s">
        <v>334</v>
      </c>
      <c r="C228" s="116" t="s">
        <v>340</v>
      </c>
      <c r="D228" s="7"/>
      <c r="E228" s="23"/>
      <c r="F228" s="57"/>
      <c r="G228" s="49">
        <f>SUBTOTAL(9,G230:G267)</f>
        <v>0</v>
      </c>
    </row>
    <row r="229" spans="1:7" x14ac:dyDescent="0.2">
      <c r="A229" s="94">
        <v>4</v>
      </c>
      <c r="B229" s="68" t="s">
        <v>342</v>
      </c>
      <c r="C229" s="81" t="s">
        <v>341</v>
      </c>
      <c r="D229" s="7"/>
      <c r="E229" s="23"/>
      <c r="F229" s="57"/>
      <c r="G229" s="40"/>
    </row>
    <row r="230" spans="1:7" ht="45" x14ac:dyDescent="0.2">
      <c r="A230" s="94">
        <v>4</v>
      </c>
      <c r="B230" s="133" t="s">
        <v>344</v>
      </c>
      <c r="C230" s="95" t="s">
        <v>343</v>
      </c>
      <c r="D230" s="89" t="s">
        <v>1</v>
      </c>
      <c r="E230" s="90">
        <v>1</v>
      </c>
      <c r="F230" s="91"/>
      <c r="G230" s="63" t="str">
        <f t="shared" ref="G230:G242" si="7">IF(OR(E230="",F230=""),"",E230*F230)</f>
        <v/>
      </c>
    </row>
    <row r="231" spans="1:7" ht="33.75" x14ac:dyDescent="0.2">
      <c r="A231" s="94">
        <v>4</v>
      </c>
      <c r="B231" s="133" t="s">
        <v>345</v>
      </c>
      <c r="C231" s="95" t="s">
        <v>130</v>
      </c>
      <c r="D231" s="89" t="s">
        <v>1</v>
      </c>
      <c r="E231" s="90">
        <v>4</v>
      </c>
      <c r="F231" s="91"/>
      <c r="G231" s="63" t="str">
        <f t="shared" si="7"/>
        <v/>
      </c>
    </row>
    <row r="232" spans="1:7" ht="45" x14ac:dyDescent="0.2">
      <c r="A232" s="94">
        <v>4</v>
      </c>
      <c r="B232" s="133" t="s">
        <v>346</v>
      </c>
      <c r="C232" s="95" t="s">
        <v>129</v>
      </c>
      <c r="D232" s="89" t="s">
        <v>1</v>
      </c>
      <c r="E232" s="90">
        <v>1</v>
      </c>
      <c r="F232" s="91"/>
      <c r="G232" s="63" t="str">
        <f t="shared" si="7"/>
        <v/>
      </c>
    </row>
    <row r="233" spans="1:7" x14ac:dyDescent="0.2">
      <c r="A233" s="82">
        <v>4</v>
      </c>
      <c r="B233" s="68" t="s">
        <v>347</v>
      </c>
      <c r="C233" s="81" t="s">
        <v>350</v>
      </c>
      <c r="D233" s="7"/>
      <c r="E233" s="23"/>
      <c r="F233" s="57"/>
      <c r="G233" s="40"/>
    </row>
    <row r="234" spans="1:7" ht="45" x14ac:dyDescent="0.2">
      <c r="A234" s="82">
        <v>4</v>
      </c>
      <c r="B234" s="133" t="s">
        <v>349</v>
      </c>
      <c r="C234" s="95" t="s">
        <v>127</v>
      </c>
      <c r="D234" s="89" t="s">
        <v>1</v>
      </c>
      <c r="E234" s="90">
        <v>2</v>
      </c>
      <c r="F234" s="91"/>
      <c r="G234" s="63" t="str">
        <f t="shared" si="7"/>
        <v/>
      </c>
    </row>
    <row r="235" spans="1:7" ht="22.5" x14ac:dyDescent="0.2">
      <c r="A235" s="82">
        <v>5</v>
      </c>
      <c r="B235" s="133" t="s">
        <v>348</v>
      </c>
      <c r="C235" s="95" t="s">
        <v>43</v>
      </c>
      <c r="D235" s="89" t="s">
        <v>1</v>
      </c>
      <c r="E235" s="90">
        <v>1</v>
      </c>
      <c r="F235" s="91"/>
      <c r="G235" s="63" t="str">
        <f t="shared" si="7"/>
        <v/>
      </c>
    </row>
    <row r="236" spans="1:7" x14ac:dyDescent="0.2">
      <c r="A236" s="82"/>
      <c r="B236" s="133"/>
      <c r="C236" s="95"/>
      <c r="D236" s="89"/>
      <c r="E236" s="90"/>
      <c r="F236" s="91"/>
      <c r="G236" s="63"/>
    </row>
    <row r="237" spans="1:7" x14ac:dyDescent="0.2">
      <c r="A237" s="82"/>
      <c r="B237" s="68" t="s">
        <v>354</v>
      </c>
      <c r="C237" s="81" t="s">
        <v>351</v>
      </c>
      <c r="D237" s="89"/>
      <c r="E237" s="90"/>
      <c r="F237" s="91"/>
      <c r="G237" s="63"/>
    </row>
    <row r="238" spans="1:7" ht="22.5" x14ac:dyDescent="0.2">
      <c r="A238" s="82">
        <v>5</v>
      </c>
      <c r="B238" s="133" t="s">
        <v>355</v>
      </c>
      <c r="C238" s="95" t="s">
        <v>353</v>
      </c>
      <c r="D238" s="89" t="s">
        <v>10</v>
      </c>
      <c r="E238" s="90">
        <v>1</v>
      </c>
      <c r="F238" s="91"/>
      <c r="G238" s="63" t="str">
        <f t="shared" si="7"/>
        <v/>
      </c>
    </row>
    <row r="239" spans="1:7" x14ac:dyDescent="0.2">
      <c r="A239" s="82">
        <v>5</v>
      </c>
      <c r="B239" s="133" t="s">
        <v>356</v>
      </c>
      <c r="C239" s="95" t="s">
        <v>352</v>
      </c>
      <c r="D239" s="89" t="s">
        <v>10</v>
      </c>
      <c r="E239" s="90">
        <v>1</v>
      </c>
      <c r="F239" s="91"/>
      <c r="G239" s="63" t="str">
        <f t="shared" ref="G239" si="8">IF(OR(E239="",F239=""),"",E239*F239)</f>
        <v/>
      </c>
    </row>
    <row r="240" spans="1:7" x14ac:dyDescent="0.2">
      <c r="A240" s="82"/>
      <c r="B240" s="133" t="s">
        <v>357</v>
      </c>
      <c r="C240" s="95" t="s">
        <v>132</v>
      </c>
      <c r="D240" s="89" t="s">
        <v>10</v>
      </c>
      <c r="E240" s="90">
        <v>1</v>
      </c>
      <c r="F240" s="91"/>
      <c r="G240" s="63" t="str">
        <f t="shared" si="7"/>
        <v/>
      </c>
    </row>
    <row r="241" spans="1:7" x14ac:dyDescent="0.2">
      <c r="A241" s="82"/>
      <c r="B241" s="68"/>
      <c r="C241" s="81"/>
      <c r="D241" s="7"/>
      <c r="E241" s="23"/>
      <c r="F241" s="57"/>
      <c r="G241" s="40"/>
    </row>
    <row r="242" spans="1:7" ht="56.25" x14ac:dyDescent="0.2">
      <c r="A242" s="82"/>
      <c r="B242" s="68" t="s">
        <v>359</v>
      </c>
      <c r="C242" s="81" t="s">
        <v>383</v>
      </c>
      <c r="D242" s="89" t="s">
        <v>1</v>
      </c>
      <c r="E242" s="90">
        <v>2</v>
      </c>
      <c r="F242" s="91"/>
      <c r="G242" s="63" t="str">
        <f t="shared" si="7"/>
        <v/>
      </c>
    </row>
    <row r="243" spans="1:7" ht="22.5" x14ac:dyDescent="0.2">
      <c r="A243" s="82"/>
      <c r="B243" s="68" t="s">
        <v>360</v>
      </c>
      <c r="C243" s="81" t="s">
        <v>385</v>
      </c>
      <c r="D243" s="89" t="s">
        <v>1</v>
      </c>
      <c r="E243" s="90">
        <v>1</v>
      </c>
      <c r="F243" s="91"/>
      <c r="G243" s="63" t="str">
        <f t="shared" ref="G243" si="9">IF(OR(E243="",F243=""),"",E243*F243)</f>
        <v/>
      </c>
    </row>
    <row r="244" spans="1:7" x14ac:dyDescent="0.2">
      <c r="A244" s="82"/>
      <c r="B244" s="68" t="s">
        <v>362</v>
      </c>
      <c r="C244" s="81" t="s">
        <v>384</v>
      </c>
      <c r="D244" s="89" t="s">
        <v>1</v>
      </c>
      <c r="E244" s="90">
        <v>1</v>
      </c>
      <c r="F244" s="91"/>
      <c r="G244" s="63" t="str">
        <f t="shared" ref="G244" si="10">IF(OR(E244="",F244=""),"",E244*F244)</f>
        <v/>
      </c>
    </row>
    <row r="245" spans="1:7" x14ac:dyDescent="0.2">
      <c r="A245" s="82"/>
      <c r="B245" s="68" t="s">
        <v>363</v>
      </c>
      <c r="C245" s="81" t="s">
        <v>358</v>
      </c>
      <c r="D245" s="89"/>
      <c r="E245" s="90"/>
      <c r="F245" s="91"/>
      <c r="G245" s="63"/>
    </row>
    <row r="246" spans="1:7" ht="22.5" x14ac:dyDescent="0.2">
      <c r="A246" s="83">
        <v>4</v>
      </c>
      <c r="B246" s="133" t="s">
        <v>374</v>
      </c>
      <c r="C246" s="95" t="s">
        <v>44</v>
      </c>
      <c r="D246" s="89" t="s">
        <v>1</v>
      </c>
      <c r="E246" s="90">
        <v>2</v>
      </c>
      <c r="F246" s="91"/>
      <c r="G246" s="63" t="str">
        <f t="shared" ref="G246:G256" si="11">IF(OR(E246="",F246=""),"",E246*F246)</f>
        <v/>
      </c>
    </row>
    <row r="247" spans="1:7" x14ac:dyDescent="0.2">
      <c r="A247" s="83">
        <v>4</v>
      </c>
      <c r="B247" s="133" t="s">
        <v>375</v>
      </c>
      <c r="C247" s="95" t="s">
        <v>45</v>
      </c>
      <c r="D247" s="89" t="s">
        <v>1</v>
      </c>
      <c r="E247" s="90">
        <v>2</v>
      </c>
      <c r="F247" s="91"/>
      <c r="G247" s="63" t="str">
        <f t="shared" si="11"/>
        <v/>
      </c>
    </row>
    <row r="248" spans="1:7" x14ac:dyDescent="0.2">
      <c r="A248" s="83"/>
      <c r="B248" s="68"/>
      <c r="C248" s="81"/>
      <c r="D248" s="7"/>
      <c r="E248" s="23"/>
      <c r="F248" s="57"/>
      <c r="G248" s="40"/>
    </row>
    <row r="249" spans="1:7" x14ac:dyDescent="0.2">
      <c r="A249" s="82"/>
      <c r="B249" s="68" t="s">
        <v>364</v>
      </c>
      <c r="C249" s="81" t="s">
        <v>358</v>
      </c>
      <c r="D249" s="89"/>
      <c r="E249" s="90"/>
      <c r="F249" s="91"/>
      <c r="G249" s="63"/>
    </row>
    <row r="250" spans="1:7" ht="22.5" x14ac:dyDescent="0.2">
      <c r="A250" s="83">
        <v>4</v>
      </c>
      <c r="B250" s="133" t="s">
        <v>386</v>
      </c>
      <c r="C250" s="95" t="s">
        <v>361</v>
      </c>
      <c r="D250" s="89" t="s">
        <v>1</v>
      </c>
      <c r="E250" s="90">
        <v>3</v>
      </c>
      <c r="F250" s="91"/>
      <c r="G250" s="63" t="str">
        <f t="shared" si="11"/>
        <v/>
      </c>
    </row>
    <row r="251" spans="1:7" x14ac:dyDescent="0.2">
      <c r="A251" s="83">
        <v>4</v>
      </c>
      <c r="B251" s="133" t="s">
        <v>387</v>
      </c>
      <c r="C251" s="95" t="s">
        <v>45</v>
      </c>
      <c r="D251" s="89" t="s">
        <v>1</v>
      </c>
      <c r="E251" s="90">
        <v>3</v>
      </c>
      <c r="F251" s="91"/>
      <c r="G251" s="63" t="str">
        <f t="shared" si="11"/>
        <v/>
      </c>
    </row>
    <row r="252" spans="1:7" x14ac:dyDescent="0.2">
      <c r="A252" s="83"/>
      <c r="B252" s="133"/>
      <c r="C252" s="95"/>
      <c r="D252" s="89"/>
      <c r="E252" s="90"/>
      <c r="F252" s="91"/>
      <c r="G252" s="63"/>
    </row>
    <row r="253" spans="1:7" x14ac:dyDescent="0.2">
      <c r="A253" s="83">
        <v>4</v>
      </c>
      <c r="B253" s="68" t="s">
        <v>366</v>
      </c>
      <c r="C253" s="81" t="s">
        <v>133</v>
      </c>
      <c r="D253" s="7"/>
      <c r="E253" s="23" t="s">
        <v>9</v>
      </c>
      <c r="F253" s="57"/>
      <c r="G253" s="40" t="str">
        <f t="shared" si="11"/>
        <v/>
      </c>
    </row>
    <row r="254" spans="1:7" ht="22.5" x14ac:dyDescent="0.2">
      <c r="A254" s="82">
        <v>5</v>
      </c>
      <c r="B254" s="133" t="s">
        <v>388</v>
      </c>
      <c r="C254" s="95" t="s">
        <v>382</v>
      </c>
      <c r="D254" s="89" t="s">
        <v>10</v>
      </c>
      <c r="E254" s="90">
        <v>1</v>
      </c>
      <c r="F254" s="91"/>
      <c r="G254" s="63" t="str">
        <f t="shared" si="11"/>
        <v/>
      </c>
    </row>
    <row r="255" spans="1:7" ht="22.5" x14ac:dyDescent="0.2">
      <c r="A255" s="82"/>
      <c r="B255" s="133" t="s">
        <v>389</v>
      </c>
      <c r="C255" s="95" t="s">
        <v>134</v>
      </c>
      <c r="D255" s="89" t="s">
        <v>10</v>
      </c>
      <c r="E255" s="90">
        <v>1</v>
      </c>
      <c r="F255" s="91"/>
      <c r="G255" s="63" t="str">
        <f t="shared" si="11"/>
        <v/>
      </c>
    </row>
    <row r="256" spans="1:7" x14ac:dyDescent="0.2">
      <c r="A256" s="82"/>
      <c r="B256" s="133" t="s">
        <v>390</v>
      </c>
      <c r="C256" s="92" t="s">
        <v>135</v>
      </c>
      <c r="D256" s="7" t="s">
        <v>10</v>
      </c>
      <c r="E256" s="23">
        <v>1</v>
      </c>
      <c r="F256" s="57"/>
      <c r="G256" s="61" t="str">
        <f t="shared" si="11"/>
        <v/>
      </c>
    </row>
    <row r="257" spans="1:7" x14ac:dyDescent="0.2">
      <c r="A257" s="82"/>
      <c r="B257" s="68"/>
      <c r="C257" s="92"/>
      <c r="D257" s="7"/>
      <c r="E257" s="23"/>
      <c r="F257" s="57"/>
      <c r="G257" s="61"/>
    </row>
    <row r="258" spans="1:7" ht="40.15" customHeight="1" x14ac:dyDescent="0.2">
      <c r="A258" s="82"/>
      <c r="B258" s="68" t="s">
        <v>367</v>
      </c>
      <c r="C258" s="81" t="s">
        <v>365</v>
      </c>
      <c r="D258" s="7" t="s">
        <v>1</v>
      </c>
      <c r="E258" s="23">
        <v>2</v>
      </c>
      <c r="F258" s="57"/>
      <c r="G258" s="40" t="str">
        <f t="shared" ref="G258" si="12">IF(OR(E258="",F258=""),"",E258*F258)</f>
        <v/>
      </c>
    </row>
    <row r="259" spans="1:7" ht="40.15" customHeight="1" x14ac:dyDescent="0.2">
      <c r="A259" s="82"/>
      <c r="B259" s="68" t="s">
        <v>368</v>
      </c>
      <c r="C259" s="81" t="s">
        <v>136</v>
      </c>
      <c r="D259" s="7" t="s">
        <v>1</v>
      </c>
      <c r="E259" s="23">
        <v>3</v>
      </c>
      <c r="F259" s="57"/>
      <c r="G259" s="40" t="str">
        <f t="shared" ref="G259:G264" si="13">IF(OR(E259="",F259=""),"",E259*F259)</f>
        <v/>
      </c>
    </row>
    <row r="260" spans="1:7" x14ac:dyDescent="0.2">
      <c r="A260" s="82">
        <v>5</v>
      </c>
      <c r="B260" s="68" t="s">
        <v>370</v>
      </c>
      <c r="C260" s="81" t="s">
        <v>46</v>
      </c>
      <c r="D260" s="7" t="s">
        <v>1</v>
      </c>
      <c r="E260" s="23">
        <v>4</v>
      </c>
      <c r="F260" s="57"/>
      <c r="G260" s="40" t="str">
        <f t="shared" si="13"/>
        <v/>
      </c>
    </row>
    <row r="261" spans="1:7" x14ac:dyDescent="0.2">
      <c r="A261" s="82"/>
      <c r="B261" s="68" t="s">
        <v>371</v>
      </c>
      <c r="C261" s="81" t="s">
        <v>47</v>
      </c>
      <c r="D261" s="7" t="s">
        <v>1</v>
      </c>
      <c r="E261" s="23">
        <v>6</v>
      </c>
      <c r="F261" s="57"/>
      <c r="G261" s="40" t="str">
        <f t="shared" si="13"/>
        <v/>
      </c>
    </row>
    <row r="262" spans="1:7" ht="45" x14ac:dyDescent="0.2">
      <c r="A262" s="82"/>
      <c r="B262" s="68" t="s">
        <v>372</v>
      </c>
      <c r="C262" s="81" t="s">
        <v>369</v>
      </c>
      <c r="D262" s="7" t="s">
        <v>10</v>
      </c>
      <c r="E262" s="23">
        <v>6</v>
      </c>
      <c r="F262" s="57"/>
      <c r="G262" s="40" t="str">
        <f t="shared" si="13"/>
        <v/>
      </c>
    </row>
    <row r="263" spans="1:7" x14ac:dyDescent="0.2">
      <c r="A263" s="82"/>
      <c r="B263" s="68" t="s">
        <v>376</v>
      </c>
      <c r="C263" s="81" t="s">
        <v>48</v>
      </c>
      <c r="D263" s="7" t="s">
        <v>10</v>
      </c>
      <c r="E263" s="23">
        <v>6</v>
      </c>
      <c r="F263" s="57"/>
      <c r="G263" s="40" t="str">
        <f t="shared" si="13"/>
        <v/>
      </c>
    </row>
    <row r="264" spans="1:7" x14ac:dyDescent="0.2">
      <c r="A264" s="82"/>
      <c r="B264" s="68" t="s">
        <v>391</v>
      </c>
      <c r="C264" s="81" t="s">
        <v>137</v>
      </c>
      <c r="D264" s="7" t="s">
        <v>10</v>
      </c>
      <c r="E264" s="23">
        <v>1</v>
      </c>
      <c r="F264" s="57"/>
      <c r="G264" s="40" t="str">
        <f t="shared" si="13"/>
        <v/>
      </c>
    </row>
    <row r="265" spans="1:7" s="69" customFormat="1" x14ac:dyDescent="0.2">
      <c r="A265" s="69">
        <v>3</v>
      </c>
      <c r="B265" s="68" t="s">
        <v>392</v>
      </c>
      <c r="C265" s="55" t="s">
        <v>31</v>
      </c>
      <c r="D265" s="55"/>
      <c r="E265" s="55"/>
      <c r="F265" s="55"/>
      <c r="G265" s="55"/>
    </row>
    <row r="266" spans="1:7" x14ac:dyDescent="0.2">
      <c r="A266" s="98">
        <v>4</v>
      </c>
      <c r="B266" s="133" t="s">
        <v>393</v>
      </c>
      <c r="C266" s="103" t="s">
        <v>32</v>
      </c>
      <c r="D266" s="80" t="s">
        <v>1</v>
      </c>
      <c r="E266" s="24">
        <v>3</v>
      </c>
      <c r="F266" s="42"/>
      <c r="G266" s="43" t="str">
        <f>IF(OR(E266="",F266=""),"",E266*F266)</f>
        <v/>
      </c>
    </row>
    <row r="267" spans="1:7" x14ac:dyDescent="0.2">
      <c r="A267" s="74"/>
      <c r="B267" s="133"/>
      <c r="C267" s="10"/>
      <c r="D267" s="80"/>
      <c r="E267" s="24"/>
      <c r="F267" s="42"/>
      <c r="G267" s="43"/>
    </row>
    <row r="268" spans="1:7" x14ac:dyDescent="0.2">
      <c r="A268" s="26"/>
      <c r="B268" s="133"/>
      <c r="C268" s="27"/>
      <c r="D268" s="26"/>
      <c r="E268" s="26"/>
      <c r="F268" s="28"/>
      <c r="G268" s="29"/>
    </row>
    <row r="269" spans="1:7" ht="11.25" customHeight="1" x14ac:dyDescent="0.2">
      <c r="B269" s="69"/>
      <c r="E269" s="33" t="s">
        <v>11</v>
      </c>
      <c r="F269" s="32"/>
      <c r="G269" s="35" t="s">
        <v>12</v>
      </c>
    </row>
    <row r="270" spans="1:7" x14ac:dyDescent="0.2">
      <c r="A270" s="11"/>
      <c r="B270" s="110"/>
      <c r="E270" s="30" t="s">
        <v>4</v>
      </c>
      <c r="F270" s="31"/>
      <c r="G270" s="25">
        <f>G206+G166+G130+G34+G20</f>
        <v>0</v>
      </c>
    </row>
  </sheetData>
  <sheetProtection selectLockedCells="1"/>
  <phoneticPr fontId="17" type="noConversion"/>
  <pageMargins left="0.43307086614173229" right="0.43307086614173229" top="0.43307086614173229" bottom="0.43307086614173229" header="0.31496062992125984" footer="0.31496062992125984"/>
  <pageSetup paperSize="9" fitToHeight="0" orientation="portrait" r:id="rId1"/>
  <headerFooter>
    <oddFooter>Page &amp;P de &amp;N</oddFooter>
  </headerFooter>
  <rowBreaks count="9" manualBreakCount="9">
    <brk id="43" min="1" max="6" man="1"/>
    <brk id="87" min="1" max="6" man="1"/>
    <brk id="129" min="1" max="6" man="1"/>
    <brk id="139" min="1" max="6" man="1"/>
    <brk id="165" min="1" max="6" man="1"/>
    <brk id="196" min="1" max="6" man="1"/>
    <brk id="205" min="1" max="6" man="1"/>
    <brk id="227" min="1" max="6" man="1"/>
    <brk id="257" min="1"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266241" r:id="rId4" name="Button 1">
              <controlPr defaultSize="0" print="0" autoFill="0" autoPict="0" macro="[0]!Numéroter_articles_DPGF_type_chapitre">
                <anchor moveWithCells="1" sizeWithCells="1">
                  <from>
                    <xdr:col>0</xdr:col>
                    <xdr:colOff>28575</xdr:colOff>
                    <xdr:row>17</xdr:row>
                    <xdr:rowOff>19050</xdr:rowOff>
                  </from>
                  <to>
                    <xdr:col>0</xdr:col>
                    <xdr:colOff>238125</xdr:colOff>
                    <xdr:row>17</xdr:row>
                    <xdr:rowOff>266700</xdr:rowOff>
                  </to>
                </anchor>
              </controlPr>
            </control>
          </mc:Choice>
        </mc:AlternateContent>
        <mc:AlternateContent xmlns:mc="http://schemas.openxmlformats.org/markup-compatibility/2006">
          <mc:Choice Requires="x14">
            <control shapeId="266246" r:id="rId5" name="Button 6">
              <controlPr defaultSize="0" print="0" autoFill="0" autoPict="0" macro="[0]!Colonne_Quantités_entreprise">
                <anchor moveWithCells="1" sizeWithCells="1">
                  <from>
                    <xdr:col>7</xdr:col>
                    <xdr:colOff>0</xdr:colOff>
                    <xdr:row>5</xdr:row>
                    <xdr:rowOff>66675</xdr:rowOff>
                  </from>
                  <to>
                    <xdr:col>7</xdr:col>
                    <xdr:colOff>0</xdr:colOff>
                    <xdr:row>7</xdr:row>
                    <xdr:rowOff>114300</xdr:rowOff>
                  </to>
                </anchor>
              </controlPr>
            </control>
          </mc:Choice>
        </mc:AlternateContent>
        <mc:AlternateContent xmlns:mc="http://schemas.openxmlformats.org/markup-compatibility/2006">
          <mc:Choice Requires="x14">
            <control shapeId="266247" r:id="rId6" name="Button 7">
              <controlPr defaultSize="0" print="0" autoFill="0" autoPict="0" macro="[0]!Numéroter_articles_DPGF_type_chapitre">
                <anchor moveWithCells="1" sizeWithCells="1">
                  <from>
                    <xdr:col>0</xdr:col>
                    <xdr:colOff>28575</xdr:colOff>
                    <xdr:row>266</xdr:row>
                    <xdr:rowOff>0</xdr:rowOff>
                  </from>
                  <to>
                    <xdr:col>0</xdr:col>
                    <xdr:colOff>238125</xdr:colOff>
                    <xdr:row>266</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2D978668FF8F4095556881ABD032CF" ma:contentTypeVersion="11" ma:contentTypeDescription="Crée un document." ma:contentTypeScope="" ma:versionID="11731934a670512c105a3d2b78e5b93e">
  <xsd:schema xmlns:xsd="http://www.w3.org/2001/XMLSchema" xmlns:xs="http://www.w3.org/2001/XMLSchema" xmlns:p="http://schemas.microsoft.com/office/2006/metadata/properties" xmlns:ns2="5a3c8114-644c-4ae5-aef8-44ae9f1fd490" xmlns:ns3="2dd18d95-eeb5-4129-b6ba-f6a60ff850e2" targetNamespace="http://schemas.microsoft.com/office/2006/metadata/properties" ma:root="true" ma:fieldsID="0a5b3a5aaebbbea860127eb9fdb6ebe6" ns2:_="" ns3:_="">
    <xsd:import namespace="5a3c8114-644c-4ae5-aef8-44ae9f1fd490"/>
    <xsd:import namespace="2dd18d95-eeb5-4129-b6ba-f6a60ff850e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3c8114-644c-4ae5-aef8-44ae9f1fd4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05dc3c4-90f5-4798-89c3-4ea5d5b35be2"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d18d95-eeb5-4129-b6ba-f6a60ff850e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6efbc33-4ae9-46ec-bde0-d816480918b9}" ma:internalName="TaxCatchAll" ma:showField="CatchAllData" ma:web="2dd18d95-eeb5-4129-b6ba-f6a60ff850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dd18d95-eeb5-4129-b6ba-f6a60ff850e2" xsi:nil="true"/>
    <lcf76f155ced4ddcb4097134ff3c332f xmlns="5a3c8114-644c-4ae5-aef8-44ae9f1fd49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E149C8-EF7A-4635-9344-4796C82D79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3c8114-644c-4ae5-aef8-44ae9f1fd490"/>
    <ds:schemaRef ds:uri="2dd18d95-eeb5-4129-b6ba-f6a60ff850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A012E8A-0890-42EF-BC2F-D0C943AD705F}">
  <ds:schemaRefs>
    <ds:schemaRef ds:uri="http://schemas.microsoft.com/office/infopath/2007/PartnerControls"/>
    <ds:schemaRef ds:uri="http://purl.org/dc/elements/1.1/"/>
    <ds:schemaRef ds:uri="http://schemas.microsoft.com/office/2006/metadata/properties"/>
    <ds:schemaRef ds:uri="2dd18d95-eeb5-4129-b6ba-f6a60ff850e2"/>
    <ds:schemaRef ds:uri="http://purl.org/dc/terms/"/>
    <ds:schemaRef ds:uri="5a3c8114-644c-4ae5-aef8-44ae9f1fd490"/>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54F71113-918D-4D06-B2EB-1C5D2E3C19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15 - CVC-PLB</vt:lpstr>
      <vt:lpstr>'LOT 15 - CVC-PLB'!Impression_des_titres</vt:lpstr>
      <vt:lpstr>'LOT 15 - CVC-PLB'!Zone_d_impression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Romain RIBERA</dc:creator>
  <cp:keywords/>
  <dc:description/>
  <cp:lastModifiedBy>Kevin ROUSSEAU</cp:lastModifiedBy>
  <cp:revision/>
  <cp:lastPrinted>2026-02-25T07:49:01Z</cp:lastPrinted>
  <dcterms:created xsi:type="dcterms:W3CDTF">2011-03-16T10:31:00Z</dcterms:created>
  <dcterms:modified xsi:type="dcterms:W3CDTF">2026-02-26T14:51:30Z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0x010100552D978668FF8F4095556881ABD032CF</vt:lpwstr>
  </property>
  <property fmtid="{D5CDD505-2E9C-101B-9397-08002B2CF9AE}" pid="3" name="Order">
    <vt:r8>29319200</vt:r8>
  </property>
</Properties>
</file>